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steban.toscano\Desktop\Esteban Toscano\ET\Direccion de herramientas\Herramienta Calculadora Presupuesto Referencial\2023\Septiembre 2023\"/>
    </mc:Choice>
  </mc:AlternateContent>
  <bookViews>
    <workbookView xWindow="0" yWindow="0" windowWidth="28800" windowHeight="11835"/>
  </bookViews>
  <sheets>
    <sheet name="Tabla de Cálculo" sheetId="2" r:id="rId1"/>
    <sheet name="Inflación" sheetId="1" r:id="rId2"/>
    <sheet name="Hoja1" sheetId="3" state="hidden" r:id="rId3"/>
    <sheet name="Hoja2" sheetId="4" state="hidden" r:id="rId4"/>
  </sheets>
  <definedNames>
    <definedName name="_xlnm.Print_Area" localSheetId="0">'Tabla de Cálculo'!$A$3:$G$22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" l="1"/>
  <c r="E9" i="2" l="1"/>
  <c r="E10" i="2"/>
  <c r="E11" i="2"/>
  <c r="E12" i="2"/>
  <c r="E8" i="2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10" i="1"/>
  <c r="C27" i="1" l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26" i="1"/>
  <c r="C14" i="1" l="1"/>
  <c r="C15" i="1"/>
  <c r="C16" i="1"/>
  <c r="C17" i="1"/>
  <c r="C18" i="1"/>
  <c r="C19" i="1"/>
  <c r="C20" i="1"/>
  <c r="C21" i="1"/>
  <c r="C22" i="1"/>
  <c r="C23" i="1"/>
  <c r="C24" i="1"/>
  <c r="C25" i="1"/>
  <c r="C8" i="1"/>
  <c r="C9" i="1"/>
  <c r="C10" i="1"/>
  <c r="C11" i="1"/>
  <c r="C12" i="1"/>
  <c r="C13" i="1"/>
  <c r="C3" i="1"/>
  <c r="C4" i="1"/>
  <c r="C5" i="1"/>
  <c r="C6" i="1"/>
  <c r="C7" i="1"/>
  <c r="C2" i="1" l="1"/>
  <c r="G9" i="2" l="1"/>
  <c r="G10" i="2"/>
  <c r="G8" i="2"/>
  <c r="G11" i="2"/>
  <c r="G12" i="2"/>
  <c r="C16" i="2" l="1"/>
  <c r="C18" i="2"/>
  <c r="C14" i="2"/>
</calcChain>
</file>

<file path=xl/comments1.xml><?xml version="1.0" encoding="utf-8"?>
<comments xmlns="http://schemas.openxmlformats.org/spreadsheetml/2006/main">
  <authors>
    <author>Paul Proaño</author>
    <author>Lisett Lalama</author>
  </authors>
  <commentList>
    <comment ref="A7" authorId="0" shapeId="0">
      <text>
        <r>
          <rPr>
            <sz val="9"/>
            <color rgb="FF000000"/>
            <rFont val="Tahoma"/>
            <family val="2"/>
          </rPr>
          <t xml:space="preserve">Ingrese el código del Procedimiento de Contratación que será objeto de análisis. </t>
        </r>
      </text>
    </comment>
    <comment ref="B7" authorId="0" shapeId="0">
      <text>
        <r>
          <rPr>
            <sz val="9"/>
            <color rgb="FF000000"/>
            <rFont val="Tahoma"/>
            <family val="2"/>
          </rPr>
          <t>Ingrese el nombre de la Entidad Contratante que publicó el procedimiento de contratación que será objeto de este análisis.</t>
        </r>
      </text>
    </comment>
    <comment ref="C7" authorId="0" shapeId="0">
      <text>
        <r>
          <rPr>
            <sz val="9"/>
            <color rgb="FF000000"/>
            <rFont val="Tahoma"/>
            <family val="2"/>
          </rPr>
          <t>Seleccione el año en que se adjudicó el procedimiento de contratación que será objeto de análisis.</t>
        </r>
      </text>
    </comment>
    <comment ref="D7" authorId="0" shapeId="0">
      <text>
        <r>
          <rPr>
            <sz val="9"/>
            <color rgb="FF000000"/>
            <rFont val="Tahoma"/>
            <family val="2"/>
          </rPr>
          <t>Seleccione el mes en que se adjudicó el procedimiento de contratación que será objeto de análisis.</t>
        </r>
      </text>
    </comment>
    <comment ref="E7" authorId="0" shapeId="0">
      <text>
        <r>
          <rPr>
            <sz val="9"/>
            <color rgb="FF000000"/>
            <rFont val="Tahoma"/>
            <family val="2"/>
          </rPr>
          <t>Cálculo de la inflación acumulada correspondiente al mes y año de adjudicación.Se calcula de forma automática de acuerdo a los datos ingresados.</t>
        </r>
      </text>
    </comment>
    <comment ref="F7" authorId="1" shapeId="0">
      <text>
        <r>
          <rPr>
            <sz val="9"/>
            <color rgb="FF000000"/>
            <rFont val="Tahoma"/>
            <family val="2"/>
          </rPr>
          <t>Ingrese el Valor Unitario Adjudicado</t>
        </r>
      </text>
    </comment>
    <comment ref="G7" authorId="1" shapeId="0">
      <text>
        <r>
          <rPr>
            <sz val="9"/>
            <color rgb="FF000000"/>
            <rFont val="Tahoma"/>
            <family val="2"/>
          </rPr>
          <t>Valor Adjudicado Unitario (Calculado con datos de inflación)</t>
        </r>
      </text>
    </comment>
  </commentList>
</comments>
</file>

<file path=xl/sharedStrings.xml><?xml version="1.0" encoding="utf-8"?>
<sst xmlns="http://schemas.openxmlformats.org/spreadsheetml/2006/main" count="94" uniqueCount="34">
  <si>
    <t>Índice</t>
  </si>
  <si>
    <t>Julio</t>
  </si>
  <si>
    <t>Mes</t>
  </si>
  <si>
    <t>Inflación Mensual</t>
  </si>
  <si>
    <t>Inflación Anual</t>
  </si>
  <si>
    <t>Inflación Acumulada</t>
  </si>
  <si>
    <t>Año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</si>
  <si>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</si>
  <si>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</si>
  <si>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</si>
  <si>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</si>
  <si>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</si>
  <si>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</si>
  <si>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</si>
  <si>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</si>
  <si>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</si>
  <si>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</si>
  <si>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</si>
  <si>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Fuente Inflación utilizada: www.ecuadorencifras.gob.ec</t>
  </si>
  <si>
    <t>Código Procedimiento</t>
  </si>
  <si>
    <t>Entidad</t>
  </si>
  <si>
    <t>Año/Mes</t>
  </si>
  <si>
    <t>Valor Unitario Adjudicado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</si>
  <si>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Recuerde que debe verificar que el último mes tomado en cuenta en la actualización del presupuesto referencial sea el último mes reportado por el Instituto Nacional de Estadística y Censos - INEC en el siguiente link: </t>
    </r>
    <r>
      <rPr>
        <b/>
        <sz val="8"/>
        <color theme="3"/>
        <rFont val="Calibri"/>
        <family val="2"/>
        <scheme val="minor"/>
      </rPr>
      <t>http://www.ecuadorencifras.gob.ec/indice-de-precios-al-consumidor/</t>
    </r>
  </si>
  <si>
    <t>Inflación Acumulada para cálculo</t>
  </si>
  <si>
    <t>Descripción del Objeto Contractual / Items</t>
  </si>
  <si>
    <t>CPC N9</t>
  </si>
  <si>
    <t>Valor Unitario Más Bajo</t>
  </si>
  <si>
    <t>Valor Unitario Más Alto</t>
  </si>
  <si>
    <t>Valor Unitario Promedio</t>
  </si>
  <si>
    <t xml:space="preserve">CÁLCULO DEL PRESUPUESTO REFERENCIAL A SER UTILIZADO EN UN PROCEDIMIENTO DE CONTRATACIÓN </t>
  </si>
  <si>
    <t>No Aplica</t>
  </si>
  <si>
    <t>Valor Unitario a Precio Actual</t>
  </si>
  <si>
    <t>Actualizada a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</si>
</sst>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3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9"/>
      <color rgb="FF000000"/>
      <name val="Tahoma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10" fontId="0" fillId="0" borderId="1" xfId="1" applyNumberFormat="1" applyFont="1" applyBorder="1" applyAlignment="1" applyProtection="1">
      <alignment horizontal="center"/>
      <protection locked="0"/>
    </xf>
    <xf numFmtId="0" fontId="0" fillId="0" borderId="0" xfId="0" applyProtection="1"/>
    <xf numFmtId="0" fontId="0" fillId="5" borderId="0" xfId="0" applyFill="1" applyAlignment="1" applyProtection="1">
      <alignment wrapText="1"/>
      <protection locked="0"/>
    </xf>
    <xf numFmtId="0" fontId="0" fillId="5" borderId="0" xfId="0" applyFill="1" applyProtection="1">
      <protection locked="0"/>
    </xf>
    <xf numFmtId="0" fontId="7" fillId="4" borderId="3" xfId="0" applyFont="1" applyFill="1" applyBorder="1" applyAlignment="1" applyProtection="1">
      <alignment horizontal="center" vertical="center" wrapText="1"/>
    </xf>
    <xf numFmtId="0" fontId="5" fillId="2" borderId="0" xfId="0" applyFont="1" applyFill="1" applyAlignment="1" applyProtection="1">
      <alignment wrapText="1"/>
    </xf>
    <xf numFmtId="0" fontId="0" fillId="0" borderId="1" xfId="0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 vertical="center" wrapText="1"/>
    </xf>
    <xf numFmtId="0" fontId="0" fillId="4" borderId="1" xfId="0" applyFill="1" applyBorder="1" applyProtection="1"/>
    <xf numFmtId="0" fontId="0" fillId="4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center"/>
    </xf>
    <xf numFmtId="10" fontId="0" fillId="0" borderId="1" xfId="1" applyNumberFormat="1" applyFont="1" applyBorder="1" applyAlignment="1" applyProtection="1">
      <alignment horizontal="center"/>
    </xf>
    <xf numFmtId="10" fontId="3" fillId="3" borderId="1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164" fontId="2" fillId="4" borderId="4" xfId="0" applyNumberFormat="1" applyFont="1" applyFill="1" applyBorder="1" applyAlignment="1" applyProtection="1">
      <alignment horizontal="center" vertical="center" wrapText="1"/>
    </xf>
    <xf numFmtId="0" fontId="0" fillId="5" borderId="0" xfId="0" applyFill="1" applyProtection="1"/>
    <xf numFmtId="0" fontId="0" fillId="5" borderId="0" xfId="0" applyFill="1" applyAlignment="1" applyProtection="1">
      <alignment wrapText="1"/>
    </xf>
    <xf numFmtId="0" fontId="0" fillId="2" borderId="0" xfId="0" applyFill="1" applyAlignment="1" applyProtection="1">
      <alignment wrapText="1"/>
    </xf>
    <xf numFmtId="0" fontId="4" fillId="2" borderId="0" xfId="0" applyFont="1" applyFill="1" applyAlignment="1" applyProtection="1">
      <alignment wrapText="1"/>
    </xf>
    <xf numFmtId="0" fontId="5" fillId="2" borderId="0" xfId="0" applyFont="1" applyFill="1" applyBorder="1" applyAlignment="1" applyProtection="1">
      <alignment wrapText="1"/>
    </xf>
    <xf numFmtId="0" fontId="2" fillId="2" borderId="0" xfId="0" applyFont="1" applyFill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wrapText="1"/>
    </xf>
    <xf numFmtId="164" fontId="2" fillId="2" borderId="2" xfId="0" applyNumberFormat="1" applyFont="1" applyFill="1" applyBorder="1" applyAlignment="1" applyProtection="1">
      <alignment wrapText="1"/>
    </xf>
    <xf numFmtId="164" fontId="2" fillId="4" borderId="5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164" fontId="2" fillId="4" borderId="3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wrapText="1"/>
    </xf>
    <xf numFmtId="164" fontId="5" fillId="2" borderId="0" xfId="0" applyNumberFormat="1" applyFont="1" applyFill="1" applyAlignment="1" applyProtection="1">
      <alignment wrapText="1"/>
    </xf>
    <xf numFmtId="0" fontId="3" fillId="3" borderId="10" xfId="0" applyFont="1" applyFill="1" applyBorder="1" applyAlignment="1" applyProtection="1">
      <alignment vertical="center" wrapText="1"/>
    </xf>
    <xf numFmtId="0" fontId="0" fillId="0" borderId="3" xfId="0" applyFont="1" applyFill="1" applyBorder="1" applyAlignment="1" applyProtection="1">
      <alignment wrapText="1"/>
      <protection locked="0"/>
    </xf>
    <xf numFmtId="0" fontId="0" fillId="0" borderId="5" xfId="0" applyFont="1" applyFill="1" applyBorder="1" applyAlignment="1" applyProtection="1">
      <alignment wrapText="1"/>
      <protection locked="0"/>
    </xf>
    <xf numFmtId="0" fontId="11" fillId="0" borderId="3" xfId="0" applyFont="1" applyBorder="1" applyAlignment="1" applyProtection="1">
      <alignment wrapText="1"/>
      <protection locked="0"/>
    </xf>
    <xf numFmtId="0" fontId="0" fillId="0" borderId="9" xfId="0" applyFont="1" applyFill="1" applyBorder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0" fontId="0" fillId="0" borderId="0" xfId="0" applyProtection="1">
      <protection locked="0"/>
    </xf>
    <xf numFmtId="0" fontId="12" fillId="2" borderId="0" xfId="0" applyFont="1" applyFill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10" fillId="2" borderId="16" xfId="0" applyFont="1" applyFill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horizontal="center" vertical="center" wrapText="1"/>
      <protection locked="0"/>
    </xf>
    <xf numFmtId="0" fontId="10" fillId="2" borderId="13" xfId="0" applyFont="1" applyFill="1" applyBorder="1" applyAlignment="1" applyProtection="1">
      <alignment horizontal="center" vertical="center" wrapText="1"/>
      <protection locked="0"/>
    </xf>
    <xf numFmtId="0" fontId="10" fillId="2" borderId="14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</xdr:col>
      <xdr:colOff>482600</xdr:colOff>
      <xdr:row>1</xdr:row>
      <xdr:rowOff>304892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2066D25E-09C0-2747-9358-A34863740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" y="0"/>
          <a:ext cx="2514600" cy="596992"/>
        </a:xfrm>
        <a:prstGeom prst="rect">
          <a:avLst/>
        </a:prstGeom>
      </xdr:spPr>
    </xdr:pic>
    <xdr:clientData/>
  </xdr:twoCellAnchor>
  <xdr:twoCellAnchor editAs="oneCell">
    <xdr:from>
      <xdr:col>5</xdr:col>
      <xdr:colOff>139700</xdr:colOff>
      <xdr:row>0</xdr:row>
      <xdr:rowOff>0</xdr:rowOff>
    </xdr:from>
    <xdr:to>
      <xdr:col>7</xdr:col>
      <xdr:colOff>0</xdr:colOff>
      <xdr:row>1</xdr:row>
      <xdr:rowOff>313267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5248352C-3FDC-2E47-BE61-F23AC7A69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88100" y="0"/>
          <a:ext cx="3111500" cy="6053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O34"/>
  <sheetViews>
    <sheetView tabSelected="1" zoomScale="115" zoomScaleNormal="115" zoomScaleSheetLayoutView="130" workbookViewId="0">
      <selection activeCell="B4" sqref="B4:G4"/>
    </sheetView>
  </sheetViews>
  <sheetFormatPr baseColWidth="10" defaultColWidth="11.42578125" defaultRowHeight="15" zeroHeight="1" x14ac:dyDescent="0.25"/>
  <cols>
    <col min="1" max="1" width="26.85546875" style="3" bestFit="1" customWidth="1"/>
    <col min="2" max="2" width="61" style="3" customWidth="1"/>
    <col min="3" max="3" width="12.7109375" style="3" customWidth="1"/>
    <col min="4" max="5" width="13.42578125" style="3" customWidth="1"/>
    <col min="6" max="6" width="13.42578125" style="3" bestFit="1" customWidth="1"/>
    <col min="7" max="7" width="29.140625" style="3" customWidth="1"/>
    <col min="8" max="13" width="11.42578125" style="19" customWidth="1"/>
    <col min="14" max="15" width="11.42578125" style="19"/>
    <col min="16" max="16384" width="11.42578125" style="4"/>
  </cols>
  <sheetData>
    <row r="1" spans="1:7" ht="23.25" customHeight="1" x14ac:dyDescent="0.25">
      <c r="A1" s="28"/>
      <c r="B1" s="28"/>
      <c r="C1" s="28"/>
      <c r="D1" s="28"/>
      <c r="E1" s="28"/>
      <c r="F1" s="28"/>
      <c r="G1" s="28"/>
    </row>
    <row r="2" spans="1:7" ht="27.95" customHeight="1" x14ac:dyDescent="0.25">
      <c r="A2" s="28"/>
      <c r="B2" s="28"/>
      <c r="C2" s="28"/>
      <c r="D2" s="28"/>
      <c r="E2" s="28"/>
      <c r="F2" s="28"/>
      <c r="G2" s="28"/>
    </row>
    <row r="3" spans="1:7" ht="32.25" customHeight="1" thickBot="1" x14ac:dyDescent="0.3">
      <c r="A3" s="42" t="s">
        <v>30</v>
      </c>
      <c r="B3" s="42"/>
      <c r="C3" s="42"/>
      <c r="D3" s="42"/>
      <c r="E3" s="42"/>
      <c r="F3" s="42"/>
      <c r="G3" s="42"/>
    </row>
    <row r="4" spans="1:7" ht="48" customHeight="1" thickBot="1" x14ac:dyDescent="0.3">
      <c r="A4" s="35" t="s">
        <v>25</v>
      </c>
      <c r="B4" s="46"/>
      <c r="C4" s="46"/>
      <c r="D4" s="46"/>
      <c r="E4" s="46"/>
      <c r="F4" s="46"/>
      <c r="G4" s="47"/>
    </row>
    <row r="5" spans="1:7" ht="18" customHeight="1" thickBot="1" x14ac:dyDescent="0.3">
      <c r="A5" s="35" t="s">
        <v>26</v>
      </c>
      <c r="B5" s="48"/>
      <c r="C5" s="48"/>
      <c r="D5" s="48"/>
      <c r="E5" s="48"/>
      <c r="F5" s="48"/>
      <c r="G5" s="49"/>
    </row>
    <row r="6" spans="1:7" ht="15.75" thickBot="1" x14ac:dyDescent="0.3">
      <c r="A6" s="24"/>
      <c r="B6" s="24"/>
      <c r="C6" s="24"/>
      <c r="D6" s="24"/>
      <c r="E6" s="24"/>
      <c r="F6" s="24"/>
      <c r="G6" s="24"/>
    </row>
    <row r="7" spans="1:7" ht="30.75" thickBot="1" x14ac:dyDescent="0.3">
      <c r="A7" s="25" t="s">
        <v>19</v>
      </c>
      <c r="B7" s="25" t="s">
        <v>20</v>
      </c>
      <c r="C7" s="25" t="s">
        <v>6</v>
      </c>
      <c r="D7" s="25" t="s">
        <v>2</v>
      </c>
      <c r="E7" s="25" t="s">
        <v>5</v>
      </c>
      <c r="F7" s="27" t="s">
        <v>22</v>
      </c>
      <c r="G7" s="25" t="s">
        <v>32</v>
      </c>
    </row>
    <row r="8" spans="1:7" ht="15" customHeight="1" x14ac:dyDescent="0.25">
      <c r="A8" s="36"/>
      <c r="B8" s="36"/>
      <c r="C8" s="14"/>
      <c r="D8" s="14"/>
      <c r="E8" s="5" t="str">
        <f>IFERROR(VLOOKUP((CONCATENATE(C8,D8)),Inflación!$C$2:$H$33,6,0),"")</f>
        <v/>
      </c>
      <c r="F8" s="31"/>
      <c r="G8" s="32" t="str">
        <f t="shared" ref="G8:G12" si="0">IFERROR(+F8*(1+E8),"")</f>
        <v/>
      </c>
    </row>
    <row r="9" spans="1:7" x14ac:dyDescent="0.25">
      <c r="A9" s="36"/>
      <c r="B9" s="36"/>
      <c r="C9" s="14"/>
      <c r="D9" s="14"/>
      <c r="E9" s="5" t="str">
        <f>IFERROR(VLOOKUP((CONCATENATE(C9,D9)),Inflación!$C$2:$H$33,6,0),"")</f>
        <v/>
      </c>
      <c r="F9" s="16"/>
      <c r="G9" s="18" t="str">
        <f t="shared" si="0"/>
        <v/>
      </c>
    </row>
    <row r="10" spans="1:7" x14ac:dyDescent="0.25">
      <c r="A10" s="38"/>
      <c r="B10" s="36"/>
      <c r="C10" s="14"/>
      <c r="D10" s="14"/>
      <c r="E10" s="5" t="str">
        <f>IFERROR(VLOOKUP((CONCATENATE(C10,D10)),Inflación!$C$2:$H$33,6,0),"")</f>
        <v/>
      </c>
      <c r="F10" s="16"/>
      <c r="G10" s="18" t="str">
        <f t="shared" si="0"/>
        <v/>
      </c>
    </row>
    <row r="11" spans="1:7" x14ac:dyDescent="0.25">
      <c r="A11" s="39"/>
      <c r="B11" s="36"/>
      <c r="C11" s="14"/>
      <c r="D11" s="14"/>
      <c r="E11" s="5" t="str">
        <f>IFERROR(VLOOKUP((CONCATENATE(C11,D11)),Inflación!$C$2:$H$33,6,0),"")</f>
        <v/>
      </c>
      <c r="F11" s="16"/>
      <c r="G11" s="18" t="str">
        <f t="shared" si="0"/>
        <v/>
      </c>
    </row>
    <row r="12" spans="1:7" ht="15.75" thickBot="1" x14ac:dyDescent="0.3">
      <c r="A12" s="37"/>
      <c r="B12" s="37"/>
      <c r="C12" s="14"/>
      <c r="D12" s="15"/>
      <c r="E12" s="5" t="str">
        <f>IFERROR(VLOOKUP((CONCATENATE(C12,D12)),Inflación!$C$2:$H$33,6,0),"")</f>
        <v/>
      </c>
      <c r="F12" s="17"/>
      <c r="G12" s="30" t="str">
        <f t="shared" si="0"/>
        <v/>
      </c>
    </row>
    <row r="13" spans="1:7" ht="15.75" thickBot="1" x14ac:dyDescent="0.3">
      <c r="A13" s="22"/>
      <c r="B13" s="6"/>
      <c r="C13" s="6"/>
      <c r="D13" s="6"/>
      <c r="E13" s="6"/>
      <c r="F13" s="6"/>
      <c r="G13" s="34"/>
    </row>
    <row r="14" spans="1:7" ht="23.25" customHeight="1" thickBot="1" x14ac:dyDescent="0.3">
      <c r="A14" s="44" t="s">
        <v>29</v>
      </c>
      <c r="B14" s="45"/>
      <c r="C14" s="29" t="str">
        <f>IFERROR(AVERAGE(G8:G12),"")</f>
        <v/>
      </c>
      <c r="D14" s="6"/>
      <c r="E14" s="6"/>
      <c r="F14" s="6"/>
      <c r="G14" s="6"/>
    </row>
    <row r="15" spans="1:7" ht="23.25" customHeight="1" thickBot="1" x14ac:dyDescent="0.3">
      <c r="A15" s="23"/>
      <c r="B15" s="23"/>
      <c r="C15" s="6"/>
      <c r="D15" s="6"/>
      <c r="E15" s="6"/>
      <c r="F15" s="6"/>
      <c r="G15" s="6"/>
    </row>
    <row r="16" spans="1:7" ht="23.25" customHeight="1" thickBot="1" x14ac:dyDescent="0.3">
      <c r="A16" s="44" t="s">
        <v>28</v>
      </c>
      <c r="B16" s="45"/>
      <c r="C16" s="29">
        <f>IFERROR(MAX(G8:G12),"")</f>
        <v>0</v>
      </c>
      <c r="D16" s="6"/>
      <c r="E16" s="6"/>
      <c r="F16" s="6"/>
      <c r="G16" s="6"/>
    </row>
    <row r="17" spans="1:7" ht="23.25" customHeight="1" thickBot="1" x14ac:dyDescent="0.3">
      <c r="A17" s="23"/>
      <c r="B17" s="23"/>
      <c r="C17" s="6"/>
      <c r="D17" s="6"/>
      <c r="E17" s="6"/>
      <c r="F17" s="6"/>
      <c r="G17" s="6"/>
    </row>
    <row r="18" spans="1:7" ht="23.25" customHeight="1" thickBot="1" x14ac:dyDescent="0.3">
      <c r="A18" s="44" t="s">
        <v>27</v>
      </c>
      <c r="B18" s="45"/>
      <c r="C18" s="29">
        <f>IFERROR(MIN(G8:G12),"")</f>
        <v>0</v>
      </c>
      <c r="D18" s="6"/>
      <c r="E18" s="6"/>
      <c r="F18" s="6"/>
      <c r="G18" s="6"/>
    </row>
    <row r="19" spans="1:7" ht="23.25" customHeight="1" x14ac:dyDescent="0.25">
      <c r="A19" s="33"/>
      <c r="B19" s="33"/>
      <c r="C19" s="33"/>
      <c r="D19" s="6"/>
      <c r="E19" s="6"/>
      <c r="F19" s="6"/>
      <c r="G19" s="6"/>
    </row>
    <row r="20" spans="1:7" ht="23.25" x14ac:dyDescent="0.25">
      <c r="A20" s="6" t="s">
        <v>18</v>
      </c>
      <c r="B20" s="22"/>
      <c r="C20" s="22"/>
      <c r="D20" s="22"/>
      <c r="E20" s="22"/>
      <c r="F20" s="22"/>
      <c r="G20" s="22"/>
    </row>
    <row r="21" spans="1:7" x14ac:dyDescent="0.25">
      <c r="A21" s="22" t="s">
        <v>33</v>
      </c>
      <c r="B21" s="21"/>
      <c r="C21" s="21"/>
      <c r="D21" s="21"/>
      <c r="E21" s="21"/>
      <c r="F21" s="21"/>
      <c r="G21" s="21"/>
    </row>
    <row r="22" spans="1:7" ht="35.25" customHeight="1" x14ac:dyDescent="0.25">
      <c r="A22" s="43" t="s">
        <v>23</v>
      </c>
      <c r="B22" s="43"/>
      <c r="C22" s="43"/>
      <c r="D22" s="43"/>
      <c r="E22" s="43"/>
      <c r="F22" s="43"/>
      <c r="G22" s="43"/>
    </row>
    <row r="23" spans="1:7" x14ac:dyDescent="0.25">
      <c r="A23" s="40"/>
      <c r="B23" s="40"/>
      <c r="C23" s="40"/>
      <c r="D23" s="40"/>
      <c r="E23" s="40"/>
      <c r="F23" s="40"/>
      <c r="G23" s="40"/>
    </row>
    <row r="24" spans="1:7" x14ac:dyDescent="0.25">
      <c r="A24" s="40"/>
      <c r="B24" s="40"/>
      <c r="C24" s="40"/>
      <c r="D24" s="40"/>
      <c r="E24" s="40"/>
      <c r="F24" s="40"/>
      <c r="G24" s="40"/>
    </row>
    <row r="25" spans="1:7" x14ac:dyDescent="0.25">
      <c r="A25" s="40"/>
      <c r="B25" s="40"/>
      <c r="C25" s="40"/>
      <c r="D25" s="40"/>
      <c r="E25" s="40"/>
      <c r="F25" s="40"/>
      <c r="G25" s="40"/>
    </row>
    <row r="26" spans="1:7" x14ac:dyDescent="0.25">
      <c r="A26" s="40"/>
      <c r="B26" s="40"/>
      <c r="C26" s="40"/>
      <c r="D26" s="40"/>
      <c r="E26" s="40"/>
      <c r="F26" s="40"/>
      <c r="G26" s="40"/>
    </row>
    <row r="27" spans="1:7" x14ac:dyDescent="0.25">
      <c r="A27" s="20"/>
      <c r="B27" s="20"/>
      <c r="C27" s="20"/>
      <c r="D27" s="20"/>
      <c r="E27" s="20"/>
      <c r="F27" s="20"/>
      <c r="G27" s="20"/>
    </row>
    <row r="28" spans="1:7" x14ac:dyDescent="0.25">
      <c r="A28" s="20"/>
      <c r="B28" s="20"/>
      <c r="C28" s="20"/>
      <c r="D28" s="20"/>
      <c r="E28" s="20"/>
      <c r="F28" s="20"/>
      <c r="G28" s="20"/>
    </row>
    <row r="29" spans="1:7" x14ac:dyDescent="0.25">
      <c r="A29" s="20"/>
      <c r="B29" s="20"/>
      <c r="C29" s="20"/>
      <c r="D29" s="20"/>
      <c r="E29" s="20"/>
      <c r="F29" s="20"/>
      <c r="G29" s="20"/>
    </row>
    <row r="30" spans="1:7" x14ac:dyDescent="0.25">
      <c r="A30" s="20"/>
      <c r="B30" s="20"/>
      <c r="C30" s="20"/>
      <c r="D30" s="20"/>
      <c r="E30" s="20"/>
      <c r="F30" s="20"/>
      <c r="G30" s="20"/>
    </row>
    <row r="31" spans="1:7" x14ac:dyDescent="0.25"/>
    <row r="32" spans="1:7" x14ac:dyDescent="0.25"/>
    <row r="33" x14ac:dyDescent="0.25"/>
    <row r="34" x14ac:dyDescent="0.25"/>
  </sheetData>
  <sheetProtection algorithmName="SHA-512" hashValue="aaUVc0/WDJ+S/hHDxmRRl5ya54iwP4tugPWWvgex65DlmB8LYIEXKKIDBh8Be6wvje7XmSDJ83drm7J3JL4jJg==" saltValue="ewH1LBBZFon17L8jTd2WrA==" spinCount="100000" sheet="1" objects="1" scenarios="1"/>
  <mergeCells count="7">
    <mergeCell ref="A3:G3"/>
    <mergeCell ref="A22:G22"/>
    <mergeCell ref="A14:B14"/>
    <mergeCell ref="A18:B18"/>
    <mergeCell ref="A16:B16"/>
    <mergeCell ref="B4:G4"/>
    <mergeCell ref="B5:G5"/>
  </mergeCells>
  <pageMargins left="0.70866141732283472" right="0.70866141732283472" top="0.74803149606299213" bottom="0.74803149606299213" header="0.31496062992125984" footer="0.31496062992125984"/>
  <pageSetup orientation="portrait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Hoja1!$A$3:$A$6</xm:f>
          </x14:formula1>
          <xm:sqref>C8:C12</xm:sqref>
        </x14:dataValidation>
        <x14:dataValidation type="list" allowBlank="1" showInputMessage="1" showErrorMessage="1">
          <x14:formula1>
            <xm:f>Hoja1!B$2:B$13</xm:f>
          </x14:formula1>
          <xm:sqref>D8:D12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49"/>
  <sheetViews>
    <sheetView showGridLines="0" topLeftCell="A11" zoomScale="115" zoomScaleNormal="115" workbookViewId="0">
      <selection activeCell="G33" sqref="G33"/>
    </sheetView>
  </sheetViews>
  <sheetFormatPr baseColWidth="10" defaultColWidth="11.42578125" defaultRowHeight="15" x14ac:dyDescent="0.25"/>
  <cols>
    <col min="1" max="1" width="11.42578125" style="2"/>
    <col min="2" max="2" width="11.42578125" style="2" customWidth="1"/>
    <col min="3" max="3" width="15.42578125" style="2" hidden="1" customWidth="1"/>
    <col min="4" max="7" width="11.42578125" style="2"/>
    <col min="8" max="8" width="19.42578125" style="2" customWidth="1"/>
    <col min="9" max="9" width="20.140625" style="2" customWidth="1"/>
    <col min="10" max="10" width="12.140625" style="2" customWidth="1"/>
    <col min="11" max="12" width="11.42578125" style="2" customWidth="1"/>
    <col min="13" max="16384" width="11.42578125" style="2"/>
  </cols>
  <sheetData>
    <row r="1" spans="1:8" s="26" customFormat="1" ht="30" x14ac:dyDescent="0.25">
      <c r="A1" s="8" t="s">
        <v>6</v>
      </c>
      <c r="B1" s="8" t="s">
        <v>2</v>
      </c>
      <c r="C1" s="8" t="s">
        <v>21</v>
      </c>
      <c r="D1" s="8" t="s">
        <v>0</v>
      </c>
      <c r="E1" s="8" t="s">
        <v>3</v>
      </c>
      <c r="F1" s="8" t="s">
        <v>4</v>
      </c>
      <c r="G1" s="8" t="s">
        <v>5</v>
      </c>
      <c r="H1" s="8" t="s">
        <v>24</v>
      </c>
    </row>
    <row r="2" spans="1:8" x14ac:dyDescent="0.25">
      <c r="A2" s="9">
        <v>2021</v>
      </c>
      <c r="B2" s="9" t="s">
        <v>12</v>
      </c>
      <c r="C2" s="10" t="str">
        <f>CONCATENATE(A2,B2)</f>
        <v>2021Enero</v>
      </c>
      <c r="D2" s="11">
        <v>104.35</v>
      </c>
      <c r="E2" s="12">
        <v>1.1999999999999999E-3</v>
      </c>
      <c r="F2" s="12">
        <v>-1.04E-2</v>
      </c>
      <c r="G2" s="12">
        <v>1.1999999999999999E-3</v>
      </c>
      <c r="H2" s="13" t="s">
        <v>31</v>
      </c>
    </row>
    <row r="3" spans="1:8" x14ac:dyDescent="0.25">
      <c r="A3" s="9">
        <v>2021</v>
      </c>
      <c r="B3" s="9" t="s">
        <v>13</v>
      </c>
      <c r="C3" s="10" t="str">
        <f t="shared" ref="C3:C7" si="0">CONCATENATE(A3,B3)</f>
        <v>2021Febrero</v>
      </c>
      <c r="D3" s="11">
        <v>104.44</v>
      </c>
      <c r="E3" s="12">
        <v>8.0000000000000004E-4</v>
      </c>
      <c r="F3" s="12">
        <v>-8.0999999999999996E-3</v>
      </c>
      <c r="G3" s="12">
        <v>2E-3</v>
      </c>
      <c r="H3" s="13" t="s">
        <v>31</v>
      </c>
    </row>
    <row r="4" spans="1:8" x14ac:dyDescent="0.25">
      <c r="A4" s="9">
        <v>2021</v>
      </c>
      <c r="B4" s="9" t="s">
        <v>14</v>
      </c>
      <c r="C4" s="10" t="str">
        <f t="shared" si="0"/>
        <v>2021Marzo</v>
      </c>
      <c r="D4" s="11">
        <v>104.63</v>
      </c>
      <c r="E4" s="12">
        <v>1.8E-3</v>
      </c>
      <c r="F4" s="12">
        <v>-8.3000000000000001E-3</v>
      </c>
      <c r="G4" s="12">
        <v>3.8E-3</v>
      </c>
      <c r="H4" s="13" t="s">
        <v>31</v>
      </c>
    </row>
    <row r="5" spans="1:8" x14ac:dyDescent="0.25">
      <c r="A5" s="9">
        <v>2021</v>
      </c>
      <c r="B5" s="9" t="s">
        <v>15</v>
      </c>
      <c r="C5" s="10" t="str">
        <f t="shared" si="0"/>
        <v>2021Abril</v>
      </c>
      <c r="D5" s="11">
        <v>104.99</v>
      </c>
      <c r="E5" s="12">
        <v>3.5000000000000001E-3</v>
      </c>
      <c r="F5" s="12">
        <v>-1.47E-2</v>
      </c>
      <c r="G5" s="12">
        <v>7.3000000000000001E-3</v>
      </c>
      <c r="H5" s="13" t="s">
        <v>31</v>
      </c>
    </row>
    <row r="6" spans="1:8" x14ac:dyDescent="0.25">
      <c r="A6" s="9">
        <v>2021</v>
      </c>
      <c r="B6" s="9" t="s">
        <v>16</v>
      </c>
      <c r="C6" s="10" t="str">
        <f t="shared" si="0"/>
        <v>2021Mayo</v>
      </c>
      <c r="D6" s="11">
        <v>105.08</v>
      </c>
      <c r="E6" s="12">
        <v>8.0000000000000004E-4</v>
      </c>
      <c r="F6" s="12">
        <v>-1.1299999999999999E-2</v>
      </c>
      <c r="G6" s="12">
        <v>8.0999999999999996E-3</v>
      </c>
      <c r="H6" s="13" t="s">
        <v>31</v>
      </c>
    </row>
    <row r="7" spans="1:8" x14ac:dyDescent="0.25">
      <c r="A7" s="9">
        <v>2021</v>
      </c>
      <c r="B7" s="9" t="s">
        <v>17</v>
      </c>
      <c r="C7" s="10" t="str">
        <f t="shared" si="0"/>
        <v>2021Junio</v>
      </c>
      <c r="D7" s="11">
        <v>104.89</v>
      </c>
      <c r="E7" s="12">
        <v>-1.8E-3</v>
      </c>
      <c r="F7" s="12">
        <v>-6.8999999999999999E-3</v>
      </c>
      <c r="G7" s="12">
        <v>6.3E-3</v>
      </c>
      <c r="H7" s="13" t="s">
        <v>31</v>
      </c>
    </row>
    <row r="8" spans="1:8" x14ac:dyDescent="0.25">
      <c r="A8" s="9">
        <v>2021</v>
      </c>
      <c r="B8" s="9" t="s">
        <v>1</v>
      </c>
      <c r="C8" s="10" t="str">
        <f t="shared" ref="C8:C49" si="1">CONCATENATE(A8,B8)</f>
        <v>2021Julio</v>
      </c>
      <c r="D8" s="11">
        <v>105.45</v>
      </c>
      <c r="E8" s="12">
        <v>5.3E-3</v>
      </c>
      <c r="F8" s="12">
        <v>4.4999999999999997E-3</v>
      </c>
      <c r="G8" s="12">
        <v>1.1599999999999999E-2</v>
      </c>
      <c r="H8" s="13" t="s">
        <v>31</v>
      </c>
    </row>
    <row r="9" spans="1:8" x14ac:dyDescent="0.25">
      <c r="A9" s="9">
        <v>2021</v>
      </c>
      <c r="B9" s="9" t="s">
        <v>7</v>
      </c>
      <c r="C9" s="10" t="str">
        <f t="shared" si="1"/>
        <v>2021Agosto</v>
      </c>
      <c r="D9" s="11">
        <v>105.57</v>
      </c>
      <c r="E9" s="12">
        <v>1.1999999999999999E-3</v>
      </c>
      <c r="F9" s="12">
        <v>8.8999999999999999E-3</v>
      </c>
      <c r="G9" s="12">
        <v>1.2800000000000001E-2</v>
      </c>
      <c r="H9" s="13" t="s">
        <v>31</v>
      </c>
    </row>
    <row r="10" spans="1:8" x14ac:dyDescent="0.25">
      <c r="A10" s="9">
        <v>2021</v>
      </c>
      <c r="B10" s="9" t="s">
        <v>8</v>
      </c>
      <c r="C10" s="10" t="str">
        <f t="shared" si="1"/>
        <v>2021Septiembre</v>
      </c>
      <c r="D10" s="11">
        <v>105.58</v>
      </c>
      <c r="E10" s="12">
        <v>2.0000000000000001E-4</v>
      </c>
      <c r="F10" s="12">
        <v>1.0699999999999999E-2</v>
      </c>
      <c r="G10" s="12">
        <v>1.2999999999999999E-2</v>
      </c>
      <c r="H10" s="13">
        <f>SUM(E10:$E$33)</f>
        <v>6.2399999999999997E-2</v>
      </c>
    </row>
    <row r="11" spans="1:8" x14ac:dyDescent="0.25">
      <c r="A11" s="9">
        <v>2021</v>
      </c>
      <c r="B11" s="9" t="s">
        <v>9</v>
      </c>
      <c r="C11" s="10" t="str">
        <f t="shared" si="1"/>
        <v>2021Octubre</v>
      </c>
      <c r="D11" s="11">
        <v>105.8</v>
      </c>
      <c r="E11" s="12">
        <v>2.0999999999999999E-3</v>
      </c>
      <c r="F11" s="12">
        <v>1.47E-2</v>
      </c>
      <c r="G11" s="12">
        <v>1.5100000000000001E-2</v>
      </c>
      <c r="H11" s="13">
        <f>SUM(E11:$E$33)</f>
        <v>6.2199999999999998E-2</v>
      </c>
    </row>
    <row r="12" spans="1:8" x14ac:dyDescent="0.25">
      <c r="A12" s="9">
        <v>2021</v>
      </c>
      <c r="B12" s="9" t="s">
        <v>10</v>
      </c>
      <c r="C12" s="10" t="str">
        <f t="shared" si="1"/>
        <v>2021Noviembre</v>
      </c>
      <c r="D12" s="11">
        <v>106.18</v>
      </c>
      <c r="E12" s="12">
        <v>3.5999999999999999E-3</v>
      </c>
      <c r="F12" s="12">
        <v>1.84E-2</v>
      </c>
      <c r="G12" s="12">
        <v>1.8700000000000001E-2</v>
      </c>
      <c r="H12" s="13">
        <f>SUM(E12:$E$33)</f>
        <v>6.0099999999999994E-2</v>
      </c>
    </row>
    <row r="13" spans="1:8" x14ac:dyDescent="0.25">
      <c r="A13" s="9">
        <v>2021</v>
      </c>
      <c r="B13" s="9" t="s">
        <v>11</v>
      </c>
      <c r="C13" s="10" t="str">
        <f t="shared" si="1"/>
        <v>2021Diciembre</v>
      </c>
      <c r="D13" s="11">
        <v>106.26</v>
      </c>
      <c r="E13" s="12">
        <v>6.9999999999999999E-4</v>
      </c>
      <c r="F13" s="12">
        <v>1.9400000000000001E-2</v>
      </c>
      <c r="G13" s="12">
        <v>1.9400000000000001E-2</v>
      </c>
      <c r="H13" s="13">
        <f>SUM(E13:$E$33)</f>
        <v>5.6500000000000002E-2</v>
      </c>
    </row>
    <row r="14" spans="1:8" x14ac:dyDescent="0.25">
      <c r="A14" s="9">
        <v>2022</v>
      </c>
      <c r="B14" s="9" t="s">
        <v>12</v>
      </c>
      <c r="C14" s="10" t="str">
        <f t="shared" si="1"/>
        <v>2022Enero</v>
      </c>
      <c r="D14" s="11">
        <v>107.02</v>
      </c>
      <c r="E14" s="12">
        <v>7.1999999999999998E-3</v>
      </c>
      <c r="F14" s="12">
        <v>2.5600000000000001E-2</v>
      </c>
      <c r="G14" s="12">
        <v>7.1999999999999998E-3</v>
      </c>
      <c r="H14" s="13">
        <f>SUM(E14:$E$33)</f>
        <v>5.5800000000000002E-2</v>
      </c>
    </row>
    <row r="15" spans="1:8" x14ac:dyDescent="0.25">
      <c r="A15" s="9">
        <v>2022</v>
      </c>
      <c r="B15" s="9" t="s">
        <v>13</v>
      </c>
      <c r="C15" s="10" t="str">
        <f t="shared" si="1"/>
        <v>2022Febrero</v>
      </c>
      <c r="D15" s="11">
        <v>107.27</v>
      </c>
      <c r="E15" s="12">
        <v>2.3E-3</v>
      </c>
      <c r="F15" s="12">
        <v>2.7099999999999999E-2</v>
      </c>
      <c r="G15" s="12">
        <v>9.5999999999999992E-3</v>
      </c>
      <c r="H15" s="13">
        <f>SUM(E15:$E$33)</f>
        <v>4.8600000000000004E-2</v>
      </c>
    </row>
    <row r="16" spans="1:8" x14ac:dyDescent="0.25">
      <c r="A16" s="9">
        <v>2022</v>
      </c>
      <c r="B16" s="9" t="s">
        <v>14</v>
      </c>
      <c r="C16" s="10" t="str">
        <f t="shared" si="1"/>
        <v>2022Marzo</v>
      </c>
      <c r="D16" s="11">
        <v>107.39</v>
      </c>
      <c r="E16" s="12">
        <v>1.1000000000000001E-3</v>
      </c>
      <c r="F16" s="12">
        <v>2.64E-2</v>
      </c>
      <c r="G16" s="12">
        <v>1.0699999999999999E-2</v>
      </c>
      <c r="H16" s="13">
        <f>SUM(E16:$E$33)</f>
        <v>4.6300000000000001E-2</v>
      </c>
    </row>
    <row r="17" spans="1:8" x14ac:dyDescent="0.25">
      <c r="A17" s="9">
        <v>2022</v>
      </c>
      <c r="B17" s="9" t="s">
        <v>15</v>
      </c>
      <c r="C17" s="10" t="str">
        <f t="shared" si="1"/>
        <v>2022Abril</v>
      </c>
      <c r="D17" s="11">
        <v>108.03</v>
      </c>
      <c r="E17" s="12">
        <v>5.8999999999999999E-3</v>
      </c>
      <c r="F17" s="12">
        <v>2.8899999999999999E-2</v>
      </c>
      <c r="G17" s="12">
        <v>1.67E-2</v>
      </c>
      <c r="H17" s="13">
        <f>SUM(E17:$E$33)</f>
        <v>4.5199999999999997E-2</v>
      </c>
    </row>
    <row r="18" spans="1:8" x14ac:dyDescent="0.25">
      <c r="A18" s="9">
        <v>2022</v>
      </c>
      <c r="B18" s="9" t="s">
        <v>16</v>
      </c>
      <c r="C18" s="10" t="str">
        <f t="shared" si="1"/>
        <v>2022Mayo</v>
      </c>
      <c r="D18" s="7">
        <v>108.63</v>
      </c>
      <c r="E18" s="1">
        <v>5.5999999999999999E-3</v>
      </c>
      <c r="F18" s="1">
        <v>3.3799999999999997E-2</v>
      </c>
      <c r="G18" s="1">
        <v>2.24E-2</v>
      </c>
      <c r="H18" s="13">
        <f>SUM(E18:$E$33)</f>
        <v>3.9300000000000002E-2</v>
      </c>
    </row>
    <row r="19" spans="1:8" x14ac:dyDescent="0.25">
      <c r="A19" s="9">
        <v>2022</v>
      </c>
      <c r="B19" s="9" t="s">
        <v>17</v>
      </c>
      <c r="C19" s="10" t="str">
        <f t="shared" si="1"/>
        <v>2022Junio</v>
      </c>
      <c r="D19" s="11">
        <v>109.34</v>
      </c>
      <c r="E19" s="12">
        <v>6.4999999999999997E-3</v>
      </c>
      <c r="F19" s="12">
        <v>4.2299999999999997E-2</v>
      </c>
      <c r="G19" s="12">
        <v>2.9000000000000001E-2</v>
      </c>
      <c r="H19" s="13">
        <f>SUM(E19:$E$33)</f>
        <v>3.3700000000000001E-2</v>
      </c>
    </row>
    <row r="20" spans="1:8" x14ac:dyDescent="0.25">
      <c r="A20" s="9">
        <v>2022</v>
      </c>
      <c r="B20" s="9" t="s">
        <v>1</v>
      </c>
      <c r="C20" s="10" t="str">
        <f t="shared" si="1"/>
        <v>2022Julio</v>
      </c>
      <c r="D20" s="11">
        <v>109.51</v>
      </c>
      <c r="E20" s="12">
        <v>1.6000000000000001E-3</v>
      </c>
      <c r="F20" s="12">
        <v>3.8600000000000002E-2</v>
      </c>
      <c r="G20" s="12">
        <v>3.0599999999999999E-2</v>
      </c>
      <c r="H20" s="13">
        <f>SUM(E20:$E$33)</f>
        <v>2.7199999999999998E-2</v>
      </c>
    </row>
    <row r="21" spans="1:8" x14ac:dyDescent="0.25">
      <c r="A21" s="9">
        <v>2022</v>
      </c>
      <c r="B21" s="9" t="s">
        <v>7</v>
      </c>
      <c r="C21" s="10" t="str">
        <f t="shared" si="1"/>
        <v>2022Agosto</v>
      </c>
      <c r="D21" s="11">
        <v>109.54</v>
      </c>
      <c r="E21" s="12">
        <v>2.9999999999999997E-4</v>
      </c>
      <c r="F21" s="12">
        <v>3.7699999999999997E-2</v>
      </c>
      <c r="G21" s="12">
        <v>3.09E-2</v>
      </c>
      <c r="H21" s="13">
        <f>SUM(E21:$E$33)</f>
        <v>2.5600000000000001E-2</v>
      </c>
    </row>
    <row r="22" spans="1:8" x14ac:dyDescent="0.25">
      <c r="A22" s="9">
        <v>2022</v>
      </c>
      <c r="B22" s="9" t="s">
        <v>8</v>
      </c>
      <c r="C22" s="10" t="str">
        <f t="shared" si="1"/>
        <v>2022Septiembre</v>
      </c>
      <c r="D22" s="11">
        <v>109.93</v>
      </c>
      <c r="E22" s="12">
        <v>3.5999999999999999E-3</v>
      </c>
      <c r="F22" s="12">
        <v>4.1200000000000001E-2</v>
      </c>
      <c r="G22" s="12">
        <v>3.4599999999999999E-2</v>
      </c>
      <c r="H22" s="13">
        <f>SUM(E22:$E$33)</f>
        <v>2.53E-2</v>
      </c>
    </row>
    <row r="23" spans="1:8" x14ac:dyDescent="0.25">
      <c r="A23" s="9">
        <v>2022</v>
      </c>
      <c r="B23" s="9" t="s">
        <v>9</v>
      </c>
      <c r="C23" s="10" t="str">
        <f t="shared" si="1"/>
        <v>2022Octubre</v>
      </c>
      <c r="D23" s="11">
        <v>110.06</v>
      </c>
      <c r="E23" s="12">
        <v>1.1999999999999999E-3</v>
      </c>
      <c r="F23" s="12">
        <v>4.02E-2</v>
      </c>
      <c r="G23" s="12">
        <v>3.5799999999999998E-2</v>
      </c>
      <c r="H23" s="13">
        <f>SUM(E23:$E$33)</f>
        <v>2.1700000000000001E-2</v>
      </c>
    </row>
    <row r="24" spans="1:8" x14ac:dyDescent="0.25">
      <c r="A24" s="9">
        <v>2022</v>
      </c>
      <c r="B24" s="9" t="s">
        <v>10</v>
      </c>
      <c r="C24" s="10" t="str">
        <f t="shared" si="1"/>
        <v>2022Noviembre</v>
      </c>
      <c r="D24" s="11">
        <v>110.05</v>
      </c>
      <c r="E24" s="12">
        <v>-1E-4</v>
      </c>
      <c r="F24" s="12">
        <v>3.6400000000000002E-2</v>
      </c>
      <c r="G24" s="12">
        <v>3.5700000000000003E-2</v>
      </c>
      <c r="H24" s="13">
        <f>SUM(E24:$E$33)</f>
        <v>2.0500000000000001E-2</v>
      </c>
    </row>
    <row r="25" spans="1:8" x14ac:dyDescent="0.25">
      <c r="A25" s="9">
        <v>2022</v>
      </c>
      <c r="B25" s="9" t="s">
        <v>11</v>
      </c>
      <c r="C25" s="10" t="str">
        <f t="shared" si="1"/>
        <v>2022Diciembre</v>
      </c>
      <c r="D25" s="11">
        <v>110.23</v>
      </c>
      <c r="E25" s="12">
        <v>1.6000000000000001E-3</v>
      </c>
      <c r="F25" s="12">
        <v>3.7400000000000003E-2</v>
      </c>
      <c r="G25" s="12">
        <v>3.7400000000000003E-2</v>
      </c>
      <c r="H25" s="13">
        <f>SUM(E25:$E$33)</f>
        <v>2.06E-2</v>
      </c>
    </row>
    <row r="26" spans="1:8" x14ac:dyDescent="0.25">
      <c r="A26" s="9">
        <v>2023</v>
      </c>
      <c r="B26" s="9" t="s">
        <v>12</v>
      </c>
      <c r="C26" s="10" t="str">
        <f t="shared" si="1"/>
        <v>2023Enero</v>
      </c>
      <c r="D26" s="11">
        <v>110.36</v>
      </c>
      <c r="E26" s="12">
        <v>1.1999999999999999E-3</v>
      </c>
      <c r="F26" s="12">
        <v>3.1199999999999999E-2</v>
      </c>
      <c r="G26" s="12">
        <v>1.1999999999999999E-3</v>
      </c>
      <c r="H26" s="13">
        <f>SUM(E26:$E$33)</f>
        <v>1.9E-2</v>
      </c>
    </row>
    <row r="27" spans="1:8" x14ac:dyDescent="0.25">
      <c r="A27" s="9">
        <v>2023</v>
      </c>
      <c r="B27" s="9" t="s">
        <v>13</v>
      </c>
      <c r="C27" s="10" t="str">
        <f t="shared" si="1"/>
        <v>2023Febrero</v>
      </c>
      <c r="D27" s="11">
        <v>110.38</v>
      </c>
      <c r="E27" s="12">
        <v>2.0000000000000001E-4</v>
      </c>
      <c r="F27" s="12">
        <v>2.9000000000000001E-2</v>
      </c>
      <c r="G27" s="12">
        <v>1.4E-3</v>
      </c>
      <c r="H27" s="13">
        <f>SUM(E27:$E$33)</f>
        <v>1.78E-2</v>
      </c>
    </row>
    <row r="28" spans="1:8" x14ac:dyDescent="0.25">
      <c r="A28" s="9">
        <v>2023</v>
      </c>
      <c r="B28" s="9" t="s">
        <v>14</v>
      </c>
      <c r="C28" s="10" t="str">
        <f t="shared" si="1"/>
        <v>2023Marzo</v>
      </c>
      <c r="D28" s="11">
        <v>110.45</v>
      </c>
      <c r="E28" s="12">
        <v>5.9999999999999995E-4</v>
      </c>
      <c r="F28" s="12">
        <v>2.8500000000000001E-2</v>
      </c>
      <c r="G28" s="12">
        <v>2E-3</v>
      </c>
      <c r="H28" s="13">
        <f>SUM(E28:$E$33)</f>
        <v>1.7600000000000001E-2</v>
      </c>
    </row>
    <row r="29" spans="1:8" x14ac:dyDescent="0.25">
      <c r="A29" s="9">
        <v>2023</v>
      </c>
      <c r="B29" s="9" t="s">
        <v>15</v>
      </c>
      <c r="C29" s="10" t="str">
        <f t="shared" si="1"/>
        <v>2023Abril</v>
      </c>
      <c r="D29" s="11">
        <v>110.67</v>
      </c>
      <c r="E29" s="12">
        <v>2E-3</v>
      </c>
      <c r="F29" s="12">
        <v>2.4400000000000002E-2</v>
      </c>
      <c r="G29" s="12">
        <v>4.0000000000000001E-3</v>
      </c>
      <c r="H29" s="13">
        <f>SUM(E29:$E$33)</f>
        <v>1.7000000000000001E-2</v>
      </c>
    </row>
    <row r="30" spans="1:8" x14ac:dyDescent="0.25">
      <c r="A30" s="9">
        <v>2023</v>
      </c>
      <c r="B30" s="9" t="s">
        <v>16</v>
      </c>
      <c r="C30" s="10" t="str">
        <f t="shared" si="1"/>
        <v>2023Mayo</v>
      </c>
      <c r="D30" s="11">
        <v>110.77</v>
      </c>
      <c r="E30" s="12">
        <v>8.9999999999999998E-4</v>
      </c>
      <c r="F30" s="12">
        <v>1.9699999999999999E-2</v>
      </c>
      <c r="G30" s="12">
        <v>4.8999999999999998E-3</v>
      </c>
      <c r="H30" s="13">
        <f>SUM(E30:$E$33)</f>
        <v>1.4999999999999999E-2</v>
      </c>
    </row>
    <row r="31" spans="1:8" x14ac:dyDescent="0.25">
      <c r="A31" s="9">
        <v>2023</v>
      </c>
      <c r="B31" s="9" t="s">
        <v>17</v>
      </c>
      <c r="C31" s="10" t="str">
        <f t="shared" si="1"/>
        <v>2023Junio</v>
      </c>
      <c r="D31" s="11">
        <v>111.18</v>
      </c>
      <c r="E31" s="12">
        <v>3.7000000000000002E-3</v>
      </c>
      <c r="F31" s="12">
        <v>1.6899999999999998E-2</v>
      </c>
      <c r="G31" s="12">
        <v>8.6999999999999994E-3</v>
      </c>
      <c r="H31" s="13">
        <f>SUM(E31:$E$33)</f>
        <v>1.4100000000000001E-2</v>
      </c>
    </row>
    <row r="32" spans="1:8" x14ac:dyDescent="0.25">
      <c r="A32" s="9">
        <v>2023</v>
      </c>
      <c r="B32" s="9" t="s">
        <v>1</v>
      </c>
      <c r="C32" s="10" t="str">
        <f t="shared" si="1"/>
        <v>2023Julio</v>
      </c>
      <c r="D32" s="11">
        <v>111.78</v>
      </c>
      <c r="E32" s="12">
        <v>5.4000000000000003E-3</v>
      </c>
      <c r="F32" s="12">
        <v>2.07E-2</v>
      </c>
      <c r="G32" s="12">
        <v>1.41E-2</v>
      </c>
      <c r="H32" s="13">
        <f>SUM(E32:$E$33)</f>
        <v>1.04E-2</v>
      </c>
    </row>
    <row r="33" spans="1:8" x14ac:dyDescent="0.25">
      <c r="A33" s="9">
        <v>2023</v>
      </c>
      <c r="B33" s="9" t="s">
        <v>7</v>
      </c>
      <c r="C33" s="10" t="str">
        <f t="shared" si="1"/>
        <v>2023Agosto</v>
      </c>
      <c r="D33" s="11">
        <v>112.34</v>
      </c>
      <c r="E33" s="12">
        <v>5.0000000000000001E-3</v>
      </c>
      <c r="F33" s="12">
        <v>2.5600000000000001E-2</v>
      </c>
      <c r="G33" s="12">
        <v>1.9199999999999998E-2</v>
      </c>
      <c r="H33" s="13">
        <f>SUM(E33:$E$33)</f>
        <v>5.0000000000000001E-3</v>
      </c>
    </row>
    <row r="34" spans="1:8" x14ac:dyDescent="0.25">
      <c r="A34" s="9">
        <v>2023</v>
      </c>
      <c r="B34" s="9" t="s">
        <v>8</v>
      </c>
      <c r="C34" s="10" t="str">
        <f t="shared" si="1"/>
        <v>2023Septiembre</v>
      </c>
      <c r="D34" s="7"/>
      <c r="E34" s="1"/>
      <c r="F34" s="1"/>
      <c r="G34" s="1"/>
      <c r="H34" s="13"/>
    </row>
    <row r="35" spans="1:8" x14ac:dyDescent="0.25">
      <c r="A35" s="9">
        <v>2023</v>
      </c>
      <c r="B35" s="9" t="s">
        <v>9</v>
      </c>
      <c r="C35" s="10" t="str">
        <f t="shared" si="1"/>
        <v>2023Octubre</v>
      </c>
      <c r="D35" s="7"/>
      <c r="E35" s="1"/>
      <c r="F35" s="1"/>
      <c r="G35" s="1"/>
      <c r="H35" s="13"/>
    </row>
    <row r="36" spans="1:8" x14ac:dyDescent="0.25">
      <c r="A36" s="9">
        <v>2023</v>
      </c>
      <c r="B36" s="9" t="s">
        <v>10</v>
      </c>
      <c r="C36" s="10" t="str">
        <f t="shared" si="1"/>
        <v>2023Noviembre</v>
      </c>
      <c r="D36" s="1"/>
      <c r="E36" s="1"/>
      <c r="F36" s="1"/>
      <c r="G36" s="1"/>
      <c r="H36" s="13"/>
    </row>
    <row r="37" spans="1:8" x14ac:dyDescent="0.25">
      <c r="A37" s="9">
        <v>2023</v>
      </c>
      <c r="B37" s="9" t="s">
        <v>11</v>
      </c>
      <c r="C37" s="10" t="str">
        <f t="shared" si="1"/>
        <v>2023Diciembre</v>
      </c>
      <c r="D37" s="1"/>
      <c r="E37" s="1"/>
      <c r="F37" s="1"/>
      <c r="G37" s="1"/>
      <c r="H37" s="13"/>
    </row>
    <row r="38" spans="1:8" x14ac:dyDescent="0.25">
      <c r="A38" s="9">
        <v>2024</v>
      </c>
      <c r="B38" s="9" t="s">
        <v>12</v>
      </c>
      <c r="C38" s="10" t="str">
        <f t="shared" si="1"/>
        <v>2024Enero</v>
      </c>
      <c r="D38" s="1"/>
      <c r="E38" s="1"/>
      <c r="F38" s="1"/>
      <c r="G38" s="1"/>
      <c r="H38" s="13"/>
    </row>
    <row r="39" spans="1:8" x14ac:dyDescent="0.25">
      <c r="A39" s="9">
        <v>2024</v>
      </c>
      <c r="B39" s="9" t="s">
        <v>13</v>
      </c>
      <c r="C39" s="10" t="str">
        <f t="shared" si="1"/>
        <v>2024Febrero</v>
      </c>
      <c r="D39" s="1"/>
      <c r="E39" s="1"/>
      <c r="F39" s="1"/>
      <c r="G39" s="1"/>
      <c r="H39" s="13"/>
    </row>
    <row r="40" spans="1:8" x14ac:dyDescent="0.25">
      <c r="A40" s="9">
        <v>2024</v>
      </c>
      <c r="B40" s="9" t="s">
        <v>14</v>
      </c>
      <c r="C40" s="10" t="str">
        <f t="shared" si="1"/>
        <v>2024Marzo</v>
      </c>
      <c r="D40" s="1"/>
      <c r="E40" s="1"/>
      <c r="F40" s="1"/>
      <c r="G40" s="1"/>
      <c r="H40" s="13"/>
    </row>
    <row r="41" spans="1:8" x14ac:dyDescent="0.25">
      <c r="A41" s="9">
        <v>2024</v>
      </c>
      <c r="B41" s="9" t="s">
        <v>15</v>
      </c>
      <c r="C41" s="10" t="str">
        <f t="shared" si="1"/>
        <v>2024Abril</v>
      </c>
      <c r="D41" s="1"/>
      <c r="E41" s="1"/>
      <c r="F41" s="1"/>
      <c r="G41" s="1"/>
      <c r="H41" s="13"/>
    </row>
    <row r="42" spans="1:8" x14ac:dyDescent="0.25">
      <c r="A42" s="9">
        <v>2024</v>
      </c>
      <c r="B42" s="9" t="s">
        <v>16</v>
      </c>
      <c r="C42" s="10" t="str">
        <f t="shared" si="1"/>
        <v>2024Mayo</v>
      </c>
      <c r="D42" s="1"/>
      <c r="E42" s="1"/>
      <c r="F42" s="1"/>
      <c r="G42" s="1"/>
      <c r="H42" s="13"/>
    </row>
    <row r="43" spans="1:8" x14ac:dyDescent="0.25">
      <c r="A43" s="9">
        <v>2024</v>
      </c>
      <c r="B43" s="9" t="s">
        <v>17</v>
      </c>
      <c r="C43" s="10" t="str">
        <f t="shared" si="1"/>
        <v>2024Junio</v>
      </c>
      <c r="D43" s="1"/>
      <c r="E43" s="1"/>
      <c r="F43" s="1"/>
      <c r="G43" s="1"/>
      <c r="H43" s="13"/>
    </row>
    <row r="44" spans="1:8" x14ac:dyDescent="0.25">
      <c r="A44" s="9">
        <v>2024</v>
      </c>
      <c r="B44" s="9" t="s">
        <v>1</v>
      </c>
      <c r="C44" s="10" t="str">
        <f t="shared" si="1"/>
        <v>2024Julio</v>
      </c>
      <c r="D44" s="1"/>
      <c r="E44" s="1"/>
      <c r="F44" s="1"/>
      <c r="G44" s="1"/>
      <c r="H44" s="13"/>
    </row>
    <row r="45" spans="1:8" x14ac:dyDescent="0.25">
      <c r="A45" s="9">
        <v>2024</v>
      </c>
      <c r="B45" s="9" t="s">
        <v>7</v>
      </c>
      <c r="C45" s="10" t="str">
        <f t="shared" si="1"/>
        <v>2024Agosto</v>
      </c>
      <c r="D45" s="1"/>
      <c r="E45" s="1"/>
      <c r="F45" s="1"/>
      <c r="G45" s="1"/>
      <c r="H45" s="13"/>
    </row>
    <row r="46" spans="1:8" x14ac:dyDescent="0.25">
      <c r="A46" s="9">
        <v>2024</v>
      </c>
      <c r="B46" s="9" t="s">
        <v>8</v>
      </c>
      <c r="C46" s="10" t="str">
        <f t="shared" si="1"/>
        <v>2024Septiembre</v>
      </c>
      <c r="D46" s="1"/>
      <c r="E46" s="1"/>
      <c r="F46" s="1"/>
      <c r="G46" s="1"/>
      <c r="H46" s="13"/>
    </row>
    <row r="47" spans="1:8" x14ac:dyDescent="0.25">
      <c r="A47" s="9">
        <v>2024</v>
      </c>
      <c r="B47" s="9" t="s">
        <v>9</v>
      </c>
      <c r="C47" s="10" t="str">
        <f t="shared" si="1"/>
        <v>2024Octubre</v>
      </c>
      <c r="D47" s="1"/>
      <c r="E47" s="1"/>
      <c r="F47" s="1"/>
      <c r="G47" s="1"/>
      <c r="H47" s="13"/>
    </row>
    <row r="48" spans="1:8" x14ac:dyDescent="0.25">
      <c r="A48" s="9">
        <v>2024</v>
      </c>
      <c r="B48" s="9" t="s">
        <v>10</v>
      </c>
      <c r="C48" s="10" t="str">
        <f t="shared" si="1"/>
        <v>2024Noviembre</v>
      </c>
      <c r="D48" s="1"/>
      <c r="E48" s="1"/>
      <c r="F48" s="1"/>
      <c r="G48" s="1"/>
      <c r="H48" s="13"/>
    </row>
    <row r="49" spans="1:8" x14ac:dyDescent="0.25">
      <c r="A49" s="9">
        <v>2024</v>
      </c>
      <c r="B49" s="9" t="s">
        <v>11</v>
      </c>
      <c r="C49" s="10" t="str">
        <f t="shared" si="1"/>
        <v>2024Diciembre</v>
      </c>
      <c r="D49" s="1"/>
      <c r="E49" s="1"/>
      <c r="F49" s="1"/>
      <c r="G49" s="1"/>
      <c r="H49" s="13"/>
    </row>
  </sheetData>
  <sheetProtection algorithmName="SHA-512" hashValue="6ci/jR1ATeSFzi43GFOUckdv/TBdjG/BTu2srIbXJWy3LZxHLB+lCuNFsSuuQPU63mfIZqN8n9iEX9cDwXLCJw==" saltValue="BpWoXn0EiDBya+zck7J8RQ==" spinCount="100000" sheet="1" objects="1" scenarios="1"/>
  <phoneticPr fontId="8" type="noConversion"/>
  <pageMargins left="0.7" right="0.7" top="0.75" bottom="0.75" header="0.3" footer="0.3"/>
  <pageSetup scale="76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13"/>
  <sheetViews>
    <sheetView workbookViewId="0">
      <selection activeCell="B4" sqref="B4"/>
    </sheetView>
  </sheetViews>
  <sheetFormatPr baseColWidth="10" defaultColWidth="11.42578125" defaultRowHeight="15" x14ac:dyDescent="0.25"/>
  <cols>
    <col min="1" max="16384" width="11.42578125" style="2"/>
  </cols>
  <sheetData>
    <row r="1" spans="1:2" x14ac:dyDescent="0.25">
      <c r="A1" s="2" t="s">
        <v>6</v>
      </c>
      <c r="B1" s="2" t="s">
        <v>2</v>
      </c>
    </row>
    <row r="2" spans="1:2" x14ac:dyDescent="0.25">
      <c r="A2" s="41"/>
      <c r="B2" s="2" t="s">
        <v>12</v>
      </c>
    </row>
    <row r="3" spans="1:2" x14ac:dyDescent="0.25">
      <c r="A3" s="41"/>
      <c r="B3" s="2" t="s">
        <v>13</v>
      </c>
    </row>
    <row r="4" spans="1:2" x14ac:dyDescent="0.25">
      <c r="A4" s="41">
        <v>2021</v>
      </c>
      <c r="B4" s="2" t="s">
        <v>14</v>
      </c>
    </row>
    <row r="5" spans="1:2" x14ac:dyDescent="0.25">
      <c r="A5" s="41">
        <v>2022</v>
      </c>
      <c r="B5" s="2" t="s">
        <v>15</v>
      </c>
    </row>
    <row r="6" spans="1:2" x14ac:dyDescent="0.25">
      <c r="A6" s="41">
        <v>2023</v>
      </c>
      <c r="B6" s="2" t="s">
        <v>16</v>
      </c>
    </row>
    <row r="7" spans="1:2" x14ac:dyDescent="0.25">
      <c r="B7" s="2" t="s">
        <v>17</v>
      </c>
    </row>
    <row r="8" spans="1:2" x14ac:dyDescent="0.25">
      <c r="B8" s="2" t="s">
        <v>1</v>
      </c>
    </row>
    <row r="9" spans="1:2" x14ac:dyDescent="0.25">
      <c r="B9" s="2" t="s">
        <v>7</v>
      </c>
    </row>
    <row r="10" spans="1:2" x14ac:dyDescent="0.25">
      <c r="B10" s="2" t="s">
        <v>8</v>
      </c>
    </row>
    <row r="11" spans="1:2" x14ac:dyDescent="0.25">
      <c r="B11" s="2" t="s">
        <v>9</v>
      </c>
    </row>
    <row r="12" spans="1:2" x14ac:dyDescent="0.25">
      <c r="B12" s="2" t="s">
        <v>10</v>
      </c>
    </row>
    <row r="13" spans="1:2" x14ac:dyDescent="0.25">
      <c r="B13" s="2" t="s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"/>
  <sheetViews>
    <sheetView workbookViewId="0">
      <selection activeCell="E27" sqref="E27"/>
    </sheetView>
  </sheetViews>
  <sheetFormatPr baseColWidth="10" defaultRowHeight="15" x14ac:dyDescent="0.25"/>
  <sheetData>
    <row r="1" spans="1:1" x14ac:dyDescent="0.25">
      <c r="A1" s="4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Tabla de Cálculo</vt:lpstr>
      <vt:lpstr>Inflación</vt:lpstr>
      <vt:lpstr>Hoja1</vt:lpstr>
      <vt:lpstr>Hoja2</vt:lpstr>
      <vt:lpstr>'Tabla de Cálculo'!Área_de_impresión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Riofrio</dc:creator>
  <cp:lastModifiedBy>Esteban Fabian Toscano Acosta</cp:lastModifiedBy>
  <cp:lastPrinted>2023-02-08T20:07:45Z</cp:lastPrinted>
  <dcterms:created xsi:type="dcterms:W3CDTF">2016-09-07T19:27:27Z</dcterms:created>
  <dcterms:modified xsi:type="dcterms:W3CDTF">2023-09-11T13:27:19Z</dcterms:modified>
</cp:coreProperties>
</file>