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JENNY\JENNY_DHCP\DHCP_2024\Calculadora Presupuestaria\"/>
    </mc:Choice>
  </mc:AlternateContent>
  <bookViews>
    <workbookView xWindow="0" yWindow="0" windowWidth="23040" windowHeight="9264" activeTab="1"/>
  </bookViews>
  <sheets>
    <sheet name="Tabla de Cálculo" sheetId="2" r:id="rId1"/>
    <sheet name="Inflación" sheetId="1" r:id="rId2"/>
    <sheet name="Hoja1" sheetId="3" state="hidden" r:id="rId3"/>
    <sheet name="Hoja2" sheetId="4" state="hidden" r:id="rId4"/>
  </sheets>
  <definedNames>
    <definedName name="_xlnm.Print_Area" localSheetId="0">'Tabla de Cálculo'!$A$3:$G$22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2" l="1"/>
  <c r="E10" i="2"/>
  <c r="E11" i="2"/>
  <c r="E12" i="2"/>
  <c r="E8" i="2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13" i="1"/>
  <c r="G9" i="2" l="1"/>
  <c r="G10" i="2"/>
  <c r="G11" i="2"/>
  <c r="G12" i="2"/>
  <c r="C15" i="1" l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14" i="1"/>
  <c r="C2" i="1" l="1"/>
  <c r="C3" i="1"/>
  <c r="C4" i="1"/>
  <c r="C5" i="1"/>
  <c r="C6" i="1"/>
  <c r="C7" i="1"/>
  <c r="C8" i="1"/>
  <c r="C9" i="1"/>
  <c r="C10" i="1"/>
  <c r="C11" i="1"/>
  <c r="C12" i="1"/>
  <c r="C13" i="1"/>
  <c r="G8" i="2" l="1"/>
  <c r="C16" i="2" l="1"/>
  <c r="C18" i="2"/>
  <c r="C14" i="2"/>
</calcChain>
</file>

<file path=xl/comments1.xml><?xml version="1.0" encoding="utf-8"?>
<comments xmlns="http://schemas.openxmlformats.org/spreadsheetml/2006/main">
  <authors>
    <author>Paul Proaño</author>
    <author>Lisett Lalama</author>
  </authors>
  <commentList>
    <comment ref="A7" authorId="0" shapeId="0">
      <text>
        <r>
          <rPr>
            <sz val="9"/>
            <color rgb="FF000000"/>
            <rFont val="Tahoma"/>
            <family val="2"/>
          </rPr>
          <t xml:space="preserve">Ingrese el código del Procedimiento de Contratación que será objeto de análisis. </t>
        </r>
      </text>
    </comment>
    <comment ref="B7" authorId="0" shapeId="0">
      <text>
        <r>
          <rPr>
            <sz val="9"/>
            <color rgb="FF000000"/>
            <rFont val="Tahoma"/>
            <family val="2"/>
          </rPr>
          <t>Ingrese el nombre de la Entidad Contratante que publicó el procedimiento de contratación que será objeto de este análisis.</t>
        </r>
      </text>
    </comment>
    <comment ref="C7" authorId="0" shapeId="0">
      <text>
        <r>
          <rPr>
            <sz val="9"/>
            <color rgb="FF000000"/>
            <rFont val="Tahoma"/>
            <family val="2"/>
          </rPr>
          <t>Seleccione el año en que se adjudicó el procedimiento de contratación que será objeto de análisis.</t>
        </r>
      </text>
    </comment>
    <comment ref="D7" authorId="0" shapeId="0">
      <text>
        <r>
          <rPr>
            <sz val="9"/>
            <color rgb="FF000000"/>
            <rFont val="Tahoma"/>
            <family val="2"/>
          </rPr>
          <t>Seleccione el mes en que se adjudicó el procedimiento de contratación que será objeto de análisis.</t>
        </r>
      </text>
    </comment>
    <comment ref="E7" authorId="0" shapeId="0">
      <text>
        <r>
          <rPr>
            <sz val="9"/>
            <color rgb="FF000000"/>
            <rFont val="Tahoma"/>
            <family val="2"/>
          </rPr>
          <t>Cálculo de la inflación acumulada correspondiente al mes y año de adjudicación.Se calcula de forma automática de acuerdo a los datos ingresados.</t>
        </r>
      </text>
    </comment>
    <comment ref="F7" authorId="1" shapeId="0">
      <text>
        <r>
          <rPr>
            <sz val="9"/>
            <color rgb="FF000000"/>
            <rFont val="Tahoma"/>
            <family val="2"/>
          </rPr>
          <t>Ingrese el Valor Unitario Adjudicado</t>
        </r>
      </text>
    </comment>
    <comment ref="G7" authorId="1" shapeId="0">
      <text>
        <r>
          <rPr>
            <sz val="9"/>
            <color rgb="FF000000"/>
            <rFont val="Tahoma"/>
            <family val="2"/>
          </rPr>
          <t>Valor Adjudicado Unitario (Calculado con datos de inflación)</t>
        </r>
      </text>
    </comment>
  </commentList>
</comments>
</file>

<file path=xl/sharedStrings.xml><?xml version="1.0" encoding="utf-8"?>
<sst xmlns="http://schemas.openxmlformats.org/spreadsheetml/2006/main" count="85" uniqueCount="34">
  <si>
    <t>Índice</t>
  </si>
  <si>
    <t>Julio</t>
  </si>
  <si>
    <t>Mes</t>
  </si>
  <si>
    <t>Inflación Mensual</t>
  </si>
  <si>
    <t>Inflación Anual</t>
  </si>
  <si>
    <t>Inflación Acumulada</t>
  </si>
  <si>
    <t>Año</t>
  </si>
  <si>
    <t>Agosto</t>
  </si>
  <si>
    <t>Septiembre</t>
  </si>
  <si>
    <t>Octubre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</si>
  <si>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</si>
  <si>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</si>
  <si>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</si>
  <si>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</si>
  <si>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</si>
  <si>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</si>
  <si>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</si>
  <si>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</si>
  <si>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Fuente Inflación utilizada: www.ecuadorencifras.gob.ec</t>
  </si>
  <si>
    <t>Código Procedimiento</t>
  </si>
  <si>
    <t>Entidad</t>
  </si>
  <si>
    <t>Año/Mes</t>
  </si>
  <si>
    <t>Valor Unitario Adjudicado</t>
  </si>
  <si>
    <r>
      <rPr>
        <b/>
        <sz val="8"/>
        <color theme="1"/>
        <rFont val="Calibri"/>
        <family val="2"/>
        <scheme val="minor"/>
      </rPr>
      <t>NOTA</t>
    </r>
    <r>
      <rPr>
        <sz val="8"/>
        <color theme="1"/>
        <rFont val="Calibri"/>
        <family val="2"/>
        <scheme val="minor"/>
      </rPr>
      <t xml:space="preserve">: Recuerde que debe verificar que el último mes tomado en cuenta en la actualización del presupuesto referencial sea el último mes reportado por el Instituto Nacional de Estadística y Censos - INEC en el siguiente link: </t>
    </r>
    <r>
      <rPr>
        <b/>
        <sz val="8"/>
        <color theme="3"/>
        <rFont val="Calibri"/>
        <family val="2"/>
        <scheme val="minor"/>
      </rPr>
      <t>http://www.ecuadorencifras.gob.ec/indice-de-precios-al-consumidor/</t>
    </r>
  </si>
  <si>
    <t>Inflación Acumulada para cálculo</t>
  </si>
  <si>
    <t>Descripción del Objeto Contractual / Items</t>
  </si>
  <si>
    <t>CPC N9</t>
  </si>
  <si>
    <t>Valor Unitario Más Bajo</t>
  </si>
  <si>
    <t>Valor Unitario Más Alto</t>
  </si>
  <si>
    <t>Valor Unitario Promedio</t>
  </si>
  <si>
    <t xml:space="preserve">CÁLCULO DEL PRESUPUESTO REFERENCIAL A SER UTILIZADO EN UN PROCEDIMIENTO DE CONTRATACIÓN </t>
  </si>
  <si>
    <t>Valor Unitario a Precio Actual</t>
  </si>
  <si>
    <t>No Aplica</t>
  </si>
  <si>
    <t>Actualizada a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</si>
</sst>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9"/>
      <color rgb="FF000000"/>
      <name val="Tahoma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7F7F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9">
    <xf numFmtId="0" fontId="0" fillId="0" borderId="0" xfId="0"/>
    <xf numFmtId="10" fontId="0" fillId="0" borderId="1" xfId="1" applyNumberFormat="1" applyFont="1" applyBorder="1" applyAlignment="1" applyProtection="1">
      <alignment horizontal="center"/>
      <protection locked="0"/>
    </xf>
    <xf numFmtId="0" fontId="0" fillId="5" borderId="0" xfId="0" applyFill="1" applyAlignment="1" applyProtection="1">
      <alignment wrapText="1"/>
      <protection locked="0"/>
    </xf>
    <xf numFmtId="0" fontId="0" fillId="5" borderId="0" xfId="0" applyFill="1" applyProtection="1">
      <protection locked="0"/>
    </xf>
    <xf numFmtId="0" fontId="7" fillId="4" borderId="3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wrapText="1"/>
    </xf>
    <xf numFmtId="0" fontId="2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 vertical="center" wrapText="1"/>
    </xf>
    <xf numFmtId="10" fontId="0" fillId="0" borderId="1" xfId="1" applyNumberFormat="1" applyFont="1" applyBorder="1" applyAlignment="1" applyProtection="1">
      <alignment horizontal="center"/>
    </xf>
    <xf numFmtId="10" fontId="3" fillId="3" borderId="1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0" fillId="5" borderId="0" xfId="0" applyFill="1"/>
    <xf numFmtId="0" fontId="0" fillId="5" borderId="0" xfId="0" applyFill="1" applyAlignment="1">
      <alignment wrapText="1"/>
    </xf>
    <xf numFmtId="0" fontId="0" fillId="2" borderId="0" xfId="0" applyFill="1" applyAlignment="1">
      <alignment wrapText="1"/>
    </xf>
    <xf numFmtId="0" fontId="4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2" fillId="2" borderId="2" xfId="0" applyNumberFormat="1" applyFont="1" applyFill="1" applyBorder="1" applyAlignment="1">
      <alignment wrapText="1"/>
    </xf>
    <xf numFmtId="0" fontId="2" fillId="0" borderId="11" xfId="0" applyFont="1" applyBorder="1" applyAlignment="1" applyProtection="1">
      <alignment horizontal="center" vertical="center" wrapText="1"/>
      <protection locked="0"/>
    </xf>
    <xf numFmtId="164" fontId="2" fillId="4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>
      <alignment wrapText="1"/>
    </xf>
    <xf numFmtId="0" fontId="3" fillId="3" borderId="9" xfId="0" applyFont="1" applyFill="1" applyBorder="1" applyAlignment="1">
      <alignment vertical="center" wrapText="1"/>
    </xf>
    <xf numFmtId="0" fontId="0" fillId="0" borderId="3" xfId="0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11" fillId="0" borderId="3" xfId="0" applyFont="1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6" borderId="0" xfId="0" applyFill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</xf>
    <xf numFmtId="0" fontId="12" fillId="2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 applyProtection="1">
      <alignment horizontal="center" vertical="center" wrapText="1"/>
      <protection locked="0"/>
    </xf>
    <xf numFmtId="0" fontId="10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7F7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0</xdr:rowOff>
    </xdr:from>
    <xdr:to>
      <xdr:col>6</xdr:col>
      <xdr:colOff>1910080</xdr:colOff>
      <xdr:row>1</xdr:row>
      <xdr:rowOff>893067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9982A709-57B1-84FD-966E-BE8B961CD2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0"/>
          <a:ext cx="12476480" cy="11877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O34"/>
  <sheetViews>
    <sheetView zoomScale="79" zoomScaleNormal="79" zoomScaleSheetLayoutView="100" workbookViewId="0">
      <selection activeCell="G8" activeCellId="1" sqref="E8:E12 G8:G12"/>
    </sheetView>
  </sheetViews>
  <sheetFormatPr baseColWidth="10" defaultColWidth="11.44140625" defaultRowHeight="14.4" zeroHeight="1" x14ac:dyDescent="0.3"/>
  <cols>
    <col min="1" max="1" width="26.77734375" style="2" bestFit="1" customWidth="1"/>
    <col min="2" max="2" width="61" style="2" customWidth="1"/>
    <col min="3" max="3" width="12.6640625" style="2" customWidth="1"/>
    <col min="4" max="5" width="13.44140625" style="2" customWidth="1"/>
    <col min="6" max="6" width="13.44140625" style="2" bestFit="1" customWidth="1"/>
    <col min="7" max="7" width="29.109375" style="2" customWidth="1"/>
    <col min="8" max="13" width="11.44140625" style="15" customWidth="1"/>
    <col min="14" max="15" width="11.44140625" style="15"/>
    <col min="16" max="16384" width="11.44140625" style="3"/>
  </cols>
  <sheetData>
    <row r="1" spans="1:7" ht="23.25" customHeight="1" x14ac:dyDescent="0.3">
      <c r="A1" s="37"/>
      <c r="B1" s="37"/>
      <c r="C1" s="37"/>
      <c r="D1" s="37"/>
      <c r="E1" s="37"/>
      <c r="F1" s="37"/>
      <c r="G1" s="37"/>
    </row>
    <row r="2" spans="1:7" ht="72" customHeight="1" x14ac:dyDescent="0.3">
      <c r="A2" s="37"/>
      <c r="B2" s="37"/>
      <c r="C2" s="37"/>
      <c r="D2" s="37"/>
      <c r="E2" s="37"/>
      <c r="F2" s="37"/>
      <c r="G2" s="37"/>
    </row>
    <row r="3" spans="1:7" ht="32.25" customHeight="1" thickBot="1" x14ac:dyDescent="0.35">
      <c r="A3" s="41" t="s">
        <v>30</v>
      </c>
      <c r="B3" s="41"/>
      <c r="C3" s="41"/>
      <c r="D3" s="41"/>
      <c r="E3" s="41"/>
      <c r="F3" s="41"/>
      <c r="G3" s="41"/>
    </row>
    <row r="4" spans="1:7" ht="48" customHeight="1" thickBot="1" x14ac:dyDescent="0.35">
      <c r="A4" s="27" t="s">
        <v>25</v>
      </c>
      <c r="B4" s="45"/>
      <c r="C4" s="45"/>
      <c r="D4" s="45"/>
      <c r="E4" s="45"/>
      <c r="F4" s="45"/>
      <c r="G4" s="46"/>
    </row>
    <row r="5" spans="1:7" ht="18" customHeight="1" thickBot="1" x14ac:dyDescent="0.35">
      <c r="A5" s="27" t="s">
        <v>26</v>
      </c>
      <c r="B5" s="47"/>
      <c r="C5" s="47"/>
      <c r="D5" s="47"/>
      <c r="E5" s="47"/>
      <c r="F5" s="47"/>
      <c r="G5" s="48"/>
    </row>
    <row r="6" spans="1:7" ht="15" thickBot="1" x14ac:dyDescent="0.35">
      <c r="A6" s="19"/>
      <c r="B6" s="19"/>
      <c r="C6" s="19"/>
      <c r="D6" s="19"/>
      <c r="E6" s="19"/>
      <c r="F6" s="19"/>
      <c r="G6" s="19"/>
    </row>
    <row r="7" spans="1:7" ht="29.4" thickBot="1" x14ac:dyDescent="0.35">
      <c r="A7" s="20" t="s">
        <v>19</v>
      </c>
      <c r="B7" s="20" t="s">
        <v>20</v>
      </c>
      <c r="C7" s="20" t="s">
        <v>6</v>
      </c>
      <c r="D7" s="20" t="s">
        <v>2</v>
      </c>
      <c r="E7" s="20" t="s">
        <v>5</v>
      </c>
      <c r="F7" s="34" t="s">
        <v>22</v>
      </c>
      <c r="G7" s="20" t="s">
        <v>31</v>
      </c>
    </row>
    <row r="8" spans="1:7" ht="15" customHeight="1" x14ac:dyDescent="0.3">
      <c r="A8" s="28"/>
      <c r="B8" s="28"/>
      <c r="C8" s="11"/>
      <c r="D8" s="11"/>
      <c r="E8" s="4" t="str">
        <f>IFERROR(VLOOKUP((CONCATENATE(C8,D8)),Inflación!$C$2:$H$36,6,0),"")</f>
        <v/>
      </c>
      <c r="F8" s="23"/>
      <c r="G8" s="24" t="str">
        <f t="shared" ref="G8:G12" si="0">IFERROR(+F8*(1+E8),"")</f>
        <v/>
      </c>
    </row>
    <row r="9" spans="1:7" x14ac:dyDescent="0.3">
      <c r="A9" s="28"/>
      <c r="B9" s="28"/>
      <c r="C9" s="11"/>
      <c r="D9" s="11"/>
      <c r="E9" s="4" t="str">
        <f>IFERROR(VLOOKUP((CONCATENATE(C9,D9)),Inflación!$C$2:$H$36,6,0),"")</f>
        <v/>
      </c>
      <c r="F9" s="13"/>
      <c r="G9" s="24" t="str">
        <f t="shared" si="0"/>
        <v/>
      </c>
    </row>
    <row r="10" spans="1:7" x14ac:dyDescent="0.3">
      <c r="A10" s="30"/>
      <c r="B10" s="28"/>
      <c r="C10" s="11"/>
      <c r="D10" s="11"/>
      <c r="E10" s="4" t="str">
        <f>IFERROR(VLOOKUP((CONCATENATE(C10,D10)),Inflación!$C$2:$H$36,6,0),"")</f>
        <v/>
      </c>
      <c r="F10" s="13"/>
      <c r="G10" s="24" t="str">
        <f t="shared" si="0"/>
        <v/>
      </c>
    </row>
    <row r="11" spans="1:7" x14ac:dyDescent="0.3">
      <c r="A11" s="31"/>
      <c r="B11" s="28"/>
      <c r="C11" s="11"/>
      <c r="D11" s="11"/>
      <c r="E11" s="4" t="str">
        <f>IFERROR(VLOOKUP((CONCATENATE(C11,D11)),Inflación!$C$2:$H$36,6,0),"")</f>
        <v/>
      </c>
      <c r="F11" s="13"/>
      <c r="G11" s="24" t="str">
        <f t="shared" si="0"/>
        <v/>
      </c>
    </row>
    <row r="12" spans="1:7" ht="15" thickBot="1" x14ac:dyDescent="0.35">
      <c r="A12" s="29"/>
      <c r="B12" s="29"/>
      <c r="C12" s="12"/>
      <c r="D12" s="12"/>
      <c r="E12" s="4" t="str">
        <f>IFERROR(VLOOKUP((CONCATENATE(C12,D12)),Inflación!$C$2:$H$36,6,0),"")</f>
        <v/>
      </c>
      <c r="F12" s="14"/>
      <c r="G12" s="24" t="str">
        <f t="shared" si="0"/>
        <v/>
      </c>
    </row>
    <row r="13" spans="1:7" ht="15" thickBot="1" x14ac:dyDescent="0.35">
      <c r="A13" s="18"/>
      <c r="B13" s="5"/>
      <c r="C13" s="5"/>
      <c r="D13" s="5"/>
      <c r="E13" s="5"/>
      <c r="F13" s="5"/>
      <c r="G13" s="26"/>
    </row>
    <row r="14" spans="1:7" ht="23.25" customHeight="1" thickBot="1" x14ac:dyDescent="0.35">
      <c r="A14" s="43" t="s">
        <v>29</v>
      </c>
      <c r="B14" s="44"/>
      <c r="C14" s="22" t="str">
        <f>IFERROR(AVERAGE(G8:G12),"")</f>
        <v/>
      </c>
      <c r="D14" s="5"/>
      <c r="E14" s="5"/>
      <c r="F14" s="5"/>
      <c r="G14" s="5"/>
    </row>
    <row r="15" spans="1:7" ht="23.25" customHeight="1" thickBot="1" x14ac:dyDescent="0.35">
      <c r="A15" s="5"/>
      <c r="B15" s="5"/>
      <c r="C15" s="5"/>
      <c r="D15" s="5"/>
      <c r="E15" s="5"/>
      <c r="F15" s="5"/>
      <c r="G15" s="5"/>
    </row>
    <row r="16" spans="1:7" ht="23.25" customHeight="1" thickBot="1" x14ac:dyDescent="0.35">
      <c r="A16" s="43" t="s">
        <v>28</v>
      </c>
      <c r="B16" s="44"/>
      <c r="C16" s="22">
        <f>IFERROR(MAX(G8:G12),"")</f>
        <v>0</v>
      </c>
      <c r="D16" s="5"/>
      <c r="E16" s="5"/>
      <c r="F16" s="5"/>
      <c r="G16" s="5"/>
    </row>
    <row r="17" spans="1:7" ht="23.25" customHeight="1" thickBot="1" x14ac:dyDescent="0.35">
      <c r="A17" s="5"/>
      <c r="B17" s="5"/>
      <c r="C17" s="5"/>
      <c r="D17" s="5"/>
      <c r="E17" s="5"/>
      <c r="F17" s="5"/>
      <c r="G17" s="5"/>
    </row>
    <row r="18" spans="1:7" ht="23.25" customHeight="1" thickBot="1" x14ac:dyDescent="0.35">
      <c r="A18" s="43" t="s">
        <v>27</v>
      </c>
      <c r="B18" s="44"/>
      <c r="C18" s="22">
        <f>IFERROR(MIN(G8:G12),"")</f>
        <v>0</v>
      </c>
      <c r="D18" s="5"/>
      <c r="E18" s="5"/>
      <c r="F18" s="5"/>
      <c r="G18" s="5"/>
    </row>
    <row r="19" spans="1:7" ht="23.25" customHeight="1" x14ac:dyDescent="0.3">
      <c r="A19" s="25"/>
      <c r="B19" s="25"/>
      <c r="C19" s="25"/>
      <c r="D19" s="5"/>
      <c r="E19" s="5"/>
      <c r="F19" s="5"/>
      <c r="G19" s="5"/>
    </row>
    <row r="20" spans="1:7" ht="28.05" customHeight="1" x14ac:dyDescent="0.3">
      <c r="A20" s="5" t="s">
        <v>18</v>
      </c>
      <c r="B20" s="18"/>
      <c r="C20" s="18"/>
      <c r="D20" s="18"/>
      <c r="E20" s="18"/>
      <c r="F20" s="18"/>
      <c r="G20" s="18"/>
    </row>
    <row r="21" spans="1:7" x14ac:dyDescent="0.3">
      <c r="A21" s="18" t="s">
        <v>33</v>
      </c>
      <c r="B21" s="17"/>
      <c r="C21" s="17"/>
      <c r="D21" s="17"/>
      <c r="E21" s="17"/>
      <c r="F21" s="17"/>
      <c r="G21" s="17"/>
    </row>
    <row r="22" spans="1:7" ht="35.25" customHeight="1" x14ac:dyDescent="0.3">
      <c r="A22" s="42" t="s">
        <v>23</v>
      </c>
      <c r="B22" s="42"/>
      <c r="C22" s="42"/>
      <c r="D22" s="42"/>
      <c r="E22" s="42"/>
      <c r="F22" s="42"/>
      <c r="G22" s="42"/>
    </row>
    <row r="23" spans="1:7" x14ac:dyDescent="0.3">
      <c r="A23" s="32"/>
      <c r="B23" s="32"/>
      <c r="C23" s="32"/>
      <c r="D23" s="32"/>
      <c r="E23" s="32"/>
      <c r="F23" s="32"/>
      <c r="G23" s="32"/>
    </row>
    <row r="24" spans="1:7" x14ac:dyDescent="0.3">
      <c r="A24" s="32"/>
      <c r="B24" s="32"/>
      <c r="C24" s="32"/>
      <c r="D24" s="32"/>
      <c r="E24" s="32"/>
      <c r="F24" s="32"/>
      <c r="G24" s="32"/>
    </row>
    <row r="25" spans="1:7" x14ac:dyDescent="0.3">
      <c r="A25" s="32"/>
      <c r="B25" s="32"/>
      <c r="C25" s="32"/>
      <c r="D25" s="32"/>
      <c r="E25" s="32"/>
      <c r="F25" s="32"/>
      <c r="G25" s="32"/>
    </row>
    <row r="26" spans="1:7" x14ac:dyDescent="0.3">
      <c r="A26" s="32"/>
      <c r="B26" s="32"/>
      <c r="C26" s="32"/>
      <c r="D26" s="32"/>
      <c r="E26" s="32"/>
      <c r="F26" s="32"/>
      <c r="G26" s="32"/>
    </row>
    <row r="27" spans="1:7" x14ac:dyDescent="0.3">
      <c r="A27" s="16"/>
      <c r="B27" s="16"/>
      <c r="C27" s="16"/>
      <c r="D27" s="16"/>
      <c r="E27" s="16"/>
      <c r="F27" s="16"/>
      <c r="G27" s="16"/>
    </row>
    <row r="28" spans="1:7" x14ac:dyDescent="0.3">
      <c r="A28" s="16"/>
      <c r="B28" s="16"/>
      <c r="C28" s="16"/>
      <c r="D28" s="16"/>
      <c r="E28" s="16"/>
      <c r="F28" s="16"/>
      <c r="G28" s="16"/>
    </row>
    <row r="29" spans="1:7" x14ac:dyDescent="0.3">
      <c r="A29" s="16"/>
      <c r="B29" s="16"/>
      <c r="C29" s="16"/>
      <c r="D29" s="16"/>
      <c r="E29" s="16"/>
      <c r="F29" s="16"/>
      <c r="G29" s="16"/>
    </row>
    <row r="30" spans="1:7" x14ac:dyDescent="0.3">
      <c r="A30" s="16"/>
      <c r="B30" s="16"/>
      <c r="C30" s="16"/>
      <c r="D30" s="16"/>
      <c r="E30" s="16"/>
      <c r="F30" s="16"/>
      <c r="G30" s="16"/>
    </row>
    <row r="31" spans="1:7" x14ac:dyDescent="0.3"/>
    <row r="32" spans="1:7" x14ac:dyDescent="0.3"/>
    <row r="33" x14ac:dyDescent="0.3"/>
    <row r="34" x14ac:dyDescent="0.3"/>
  </sheetData>
  <sheetProtection algorithmName="SHA-512" hashValue="4/S80oZeF2L73cpGvEGrcq6ZoubSIm4Uwre/BYxZRhXwU9wuFIpIEqPUHSQt+5EmtXnsbx8GAO8G4bSQ7+B16w==" saltValue="jc6CW7jIuvmZxV0yFtkLSA==" spinCount="100000" sheet="1" objects="1" scenarios="1"/>
  <mergeCells count="7">
    <mergeCell ref="A3:G3"/>
    <mergeCell ref="A22:G22"/>
    <mergeCell ref="A14:B14"/>
    <mergeCell ref="A18:B18"/>
    <mergeCell ref="A16:B16"/>
    <mergeCell ref="B4:G4"/>
    <mergeCell ref="B5:G5"/>
  </mergeCells>
  <pageMargins left="0.70866141732283472" right="0.70866141732283472" top="0.74803149606299213" bottom="0.74803149606299213" header="0.31496062992125984" footer="0.31496062992125984"/>
  <pageSetup orientation="portrait" horizontalDpi="4294967294" verticalDpi="4294967294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Hoja1!$A$4:$A$6</xm:f>
          </x14:formula1>
          <xm:sqref>C8:C12</xm:sqref>
        </x14:dataValidation>
        <x14:dataValidation type="list" allowBlank="1" showInputMessage="1" showErrorMessage="1">
          <x14:formula1>
            <xm:f>Hoja1!B$2:B$13</xm:f>
          </x14:formula1>
          <xm:sqref>D8:D12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7"/>
  <sheetViews>
    <sheetView showGridLines="0" tabSelected="1" topLeftCell="A27" zoomScale="115" zoomScaleNormal="115" workbookViewId="0">
      <selection activeCell="G42" sqref="F42:G42"/>
    </sheetView>
  </sheetViews>
  <sheetFormatPr baseColWidth="10" defaultColWidth="11.44140625" defaultRowHeight="14.4" x14ac:dyDescent="0.3"/>
  <cols>
    <col min="1" max="1" width="11.44140625" style="36"/>
    <col min="2" max="2" width="11.44140625" customWidth="1"/>
    <col min="3" max="3" width="15.44140625" hidden="1" customWidth="1"/>
    <col min="8" max="8" width="19.44140625" customWidth="1"/>
    <col min="9" max="9" width="20.109375" customWidth="1"/>
    <col min="10" max="10" width="12.109375" customWidth="1"/>
    <col min="11" max="12" width="11.44140625" customWidth="1"/>
  </cols>
  <sheetData>
    <row r="1" spans="1:8" s="21" customFormat="1" ht="28.8" x14ac:dyDescent="0.3">
      <c r="A1" s="6" t="s">
        <v>6</v>
      </c>
      <c r="B1" s="6" t="s">
        <v>2</v>
      </c>
      <c r="C1" s="6" t="s">
        <v>21</v>
      </c>
      <c r="D1" s="6" t="s">
        <v>0</v>
      </c>
      <c r="E1" s="6" t="s">
        <v>3</v>
      </c>
      <c r="F1" s="6" t="s">
        <v>4</v>
      </c>
      <c r="G1" s="6" t="s">
        <v>5</v>
      </c>
      <c r="H1" s="6" t="s">
        <v>24</v>
      </c>
    </row>
    <row r="2" spans="1:8" x14ac:dyDescent="0.3">
      <c r="A2" s="35">
        <v>2022</v>
      </c>
      <c r="B2" s="7" t="s">
        <v>12</v>
      </c>
      <c r="C2" s="8" t="str">
        <f t="shared" ref="C2:C37" si="0">CONCATENATE(A2,B2)</f>
        <v>2022Enero</v>
      </c>
      <c r="D2" s="38">
        <v>107.02</v>
      </c>
      <c r="E2" s="9">
        <v>7.1999999999999998E-3</v>
      </c>
      <c r="F2" s="9">
        <v>2.5600000000000001E-2</v>
      </c>
      <c r="G2" s="9">
        <v>7.1999999999999998E-3</v>
      </c>
      <c r="H2" s="10" t="s">
        <v>32</v>
      </c>
    </row>
    <row r="3" spans="1:8" x14ac:dyDescent="0.3">
      <c r="A3" s="35">
        <v>2022</v>
      </c>
      <c r="B3" s="7" t="s">
        <v>13</v>
      </c>
      <c r="C3" s="8" t="str">
        <f t="shared" si="0"/>
        <v>2022Febrero</v>
      </c>
      <c r="D3" s="38">
        <v>107.27</v>
      </c>
      <c r="E3" s="9">
        <v>2.3E-3</v>
      </c>
      <c r="F3" s="9">
        <v>2.7099999999999999E-2</v>
      </c>
      <c r="G3" s="9">
        <v>9.5999999999999992E-3</v>
      </c>
      <c r="H3" s="10" t="s">
        <v>32</v>
      </c>
    </row>
    <row r="4" spans="1:8" x14ac:dyDescent="0.3">
      <c r="A4" s="35">
        <v>2022</v>
      </c>
      <c r="B4" s="7" t="s">
        <v>14</v>
      </c>
      <c r="C4" s="8" t="str">
        <f t="shared" si="0"/>
        <v>2022Marzo</v>
      </c>
      <c r="D4" s="38">
        <v>107.39</v>
      </c>
      <c r="E4" s="9">
        <v>1.1000000000000001E-3</v>
      </c>
      <c r="F4" s="9">
        <v>2.64E-2</v>
      </c>
      <c r="G4" s="9">
        <v>1.0699999999999999E-2</v>
      </c>
      <c r="H4" s="10" t="s">
        <v>32</v>
      </c>
    </row>
    <row r="5" spans="1:8" x14ac:dyDescent="0.3">
      <c r="A5" s="35">
        <v>2022</v>
      </c>
      <c r="B5" s="7" t="s">
        <v>15</v>
      </c>
      <c r="C5" s="8" t="str">
        <f t="shared" si="0"/>
        <v>2022Abril</v>
      </c>
      <c r="D5" s="38">
        <v>108.03</v>
      </c>
      <c r="E5" s="9">
        <v>5.8999999999999999E-3</v>
      </c>
      <c r="F5" s="9">
        <v>2.8899999999999999E-2</v>
      </c>
      <c r="G5" s="9">
        <v>1.67E-2</v>
      </c>
      <c r="H5" s="10" t="s">
        <v>32</v>
      </c>
    </row>
    <row r="6" spans="1:8" x14ac:dyDescent="0.3">
      <c r="A6" s="35">
        <v>2022</v>
      </c>
      <c r="B6" s="7" t="s">
        <v>16</v>
      </c>
      <c r="C6" s="8" t="str">
        <f t="shared" si="0"/>
        <v>2022Mayo</v>
      </c>
      <c r="D6" s="38">
        <v>108.63</v>
      </c>
      <c r="E6" s="9">
        <v>5.5999999999999999E-3</v>
      </c>
      <c r="F6" s="9">
        <v>3.3799999999999997E-2</v>
      </c>
      <c r="G6" s="9">
        <v>2.24E-2</v>
      </c>
      <c r="H6" s="10" t="s">
        <v>32</v>
      </c>
    </row>
    <row r="7" spans="1:8" x14ac:dyDescent="0.3">
      <c r="A7" s="35">
        <v>2022</v>
      </c>
      <c r="B7" s="7" t="s">
        <v>17</v>
      </c>
      <c r="C7" s="8" t="str">
        <f t="shared" si="0"/>
        <v>2022Junio</v>
      </c>
      <c r="D7" s="38">
        <v>109.34</v>
      </c>
      <c r="E7" s="9">
        <v>6.4999999999999997E-3</v>
      </c>
      <c r="F7" s="9">
        <v>4.2299999999999997E-2</v>
      </c>
      <c r="G7" s="9">
        <v>2.9000000000000001E-2</v>
      </c>
      <c r="H7" s="10" t="s">
        <v>32</v>
      </c>
    </row>
    <row r="8" spans="1:8" x14ac:dyDescent="0.3">
      <c r="A8" s="35">
        <v>2022</v>
      </c>
      <c r="B8" s="7" t="s">
        <v>1</v>
      </c>
      <c r="C8" s="8" t="str">
        <f t="shared" si="0"/>
        <v>2022Julio</v>
      </c>
      <c r="D8" s="38">
        <v>109.51</v>
      </c>
      <c r="E8" s="9">
        <v>1.6000000000000001E-3</v>
      </c>
      <c r="F8" s="9">
        <v>3.8600000000000002E-2</v>
      </c>
      <c r="G8" s="9">
        <v>3.0599999999999999E-2</v>
      </c>
      <c r="H8" s="10" t="s">
        <v>32</v>
      </c>
    </row>
    <row r="9" spans="1:8" x14ac:dyDescent="0.3">
      <c r="A9" s="35">
        <v>2022</v>
      </c>
      <c r="B9" s="7" t="s">
        <v>7</v>
      </c>
      <c r="C9" s="8" t="str">
        <f t="shared" si="0"/>
        <v>2022Agosto</v>
      </c>
      <c r="D9" s="38">
        <v>109.54</v>
      </c>
      <c r="E9" s="9">
        <v>2.9999999999999997E-4</v>
      </c>
      <c r="F9" s="9">
        <v>3.7699999999999997E-2</v>
      </c>
      <c r="G9" s="9">
        <v>3.09E-2</v>
      </c>
      <c r="H9" s="10" t="s">
        <v>32</v>
      </c>
    </row>
    <row r="10" spans="1:8" x14ac:dyDescent="0.3">
      <c r="A10" s="35">
        <v>2022</v>
      </c>
      <c r="B10" s="7" t="s">
        <v>8</v>
      </c>
      <c r="C10" s="8" t="str">
        <f t="shared" si="0"/>
        <v>2022Septiembre</v>
      </c>
      <c r="D10" s="38">
        <v>109.93</v>
      </c>
      <c r="E10" s="9">
        <v>3.5999999999999999E-3</v>
      </c>
      <c r="F10" s="9">
        <v>4.1200000000000001E-2</v>
      </c>
      <c r="G10" s="9">
        <v>3.4599999999999999E-2</v>
      </c>
      <c r="H10" s="10" t="s">
        <v>32</v>
      </c>
    </row>
    <row r="11" spans="1:8" x14ac:dyDescent="0.3">
      <c r="A11" s="35">
        <v>2022</v>
      </c>
      <c r="B11" s="7" t="s">
        <v>9</v>
      </c>
      <c r="C11" s="8" t="str">
        <f t="shared" si="0"/>
        <v>2022Octubre</v>
      </c>
      <c r="D11" s="38">
        <v>110.06</v>
      </c>
      <c r="E11" s="9">
        <v>1.1999999999999999E-3</v>
      </c>
      <c r="F11" s="9">
        <v>4.02E-2</v>
      </c>
      <c r="G11" s="9">
        <v>3.5799999999999998E-2</v>
      </c>
      <c r="H11" s="10" t="s">
        <v>32</v>
      </c>
    </row>
    <row r="12" spans="1:8" x14ac:dyDescent="0.3">
      <c r="A12" s="35">
        <v>2022</v>
      </c>
      <c r="B12" s="7" t="s">
        <v>10</v>
      </c>
      <c r="C12" s="8" t="str">
        <f t="shared" si="0"/>
        <v>2022Noviembre</v>
      </c>
      <c r="D12" s="38">
        <v>110.05</v>
      </c>
      <c r="E12" s="9">
        <v>-1E-4</v>
      </c>
      <c r="F12" s="9">
        <v>3.6400000000000002E-2</v>
      </c>
      <c r="G12" s="9">
        <v>3.5700000000000003E-2</v>
      </c>
      <c r="H12" s="10" t="s">
        <v>32</v>
      </c>
    </row>
    <row r="13" spans="1:8" x14ac:dyDescent="0.3">
      <c r="A13" s="35">
        <v>2022</v>
      </c>
      <c r="B13" s="7" t="s">
        <v>11</v>
      </c>
      <c r="C13" s="8" t="str">
        <f t="shared" si="0"/>
        <v>2022Diciembre</v>
      </c>
      <c r="D13" s="38">
        <v>110.23</v>
      </c>
      <c r="E13" s="9">
        <v>1.6000000000000001E-3</v>
      </c>
      <c r="F13" s="9">
        <v>3.7400000000000003E-2</v>
      </c>
      <c r="G13" s="9">
        <v>3.7400000000000003E-2</v>
      </c>
      <c r="H13" s="10">
        <f>SUM(E13:$E$36)</f>
        <v>3.0400000000000003E-2</v>
      </c>
    </row>
    <row r="14" spans="1:8" x14ac:dyDescent="0.3">
      <c r="A14" s="35">
        <v>2023</v>
      </c>
      <c r="B14" s="7" t="s">
        <v>12</v>
      </c>
      <c r="C14" s="8" t="str">
        <f t="shared" si="0"/>
        <v>2023Enero</v>
      </c>
      <c r="D14" s="38">
        <v>110.36</v>
      </c>
      <c r="E14" s="9">
        <v>1.1999999999999999E-3</v>
      </c>
      <c r="F14" s="9">
        <v>3.1199999999999999E-2</v>
      </c>
      <c r="G14" s="9">
        <v>1.1999999999999999E-3</v>
      </c>
      <c r="H14" s="10">
        <f>SUM(E14:$E$36)</f>
        <v>2.8800000000000006E-2</v>
      </c>
    </row>
    <row r="15" spans="1:8" x14ac:dyDescent="0.3">
      <c r="A15" s="35">
        <v>2023</v>
      </c>
      <c r="B15" s="7" t="s">
        <v>13</v>
      </c>
      <c r="C15" s="8" t="str">
        <f t="shared" si="0"/>
        <v>2023Febrero</v>
      </c>
      <c r="D15" s="38">
        <v>110.38</v>
      </c>
      <c r="E15" s="9">
        <v>2.0000000000000001E-4</v>
      </c>
      <c r="F15" s="9">
        <v>2.9000000000000001E-2</v>
      </c>
      <c r="G15" s="9">
        <v>1.4E-3</v>
      </c>
      <c r="H15" s="10">
        <f>SUM(E15:$E$36)</f>
        <v>2.7600000000000006E-2</v>
      </c>
    </row>
    <row r="16" spans="1:8" x14ac:dyDescent="0.3">
      <c r="A16" s="35">
        <v>2023</v>
      </c>
      <c r="B16" s="7" t="s">
        <v>14</v>
      </c>
      <c r="C16" s="8" t="str">
        <f t="shared" si="0"/>
        <v>2023Marzo</v>
      </c>
      <c r="D16" s="38">
        <v>110.45</v>
      </c>
      <c r="E16" s="9">
        <v>5.9999999999999995E-4</v>
      </c>
      <c r="F16" s="9">
        <v>2.8500000000000001E-2</v>
      </c>
      <c r="G16" s="9">
        <v>2E-3</v>
      </c>
      <c r="H16" s="10">
        <f>SUM(E16:$E$36)</f>
        <v>2.7400000000000008E-2</v>
      </c>
    </row>
    <row r="17" spans="1:8" x14ac:dyDescent="0.3">
      <c r="A17" s="35">
        <v>2023</v>
      </c>
      <c r="B17" s="7" t="s">
        <v>15</v>
      </c>
      <c r="C17" s="8" t="str">
        <f t="shared" si="0"/>
        <v>2023Abril</v>
      </c>
      <c r="D17" s="38">
        <v>110.67</v>
      </c>
      <c r="E17" s="9">
        <v>2E-3</v>
      </c>
      <c r="F17" s="9">
        <v>2.4400000000000002E-2</v>
      </c>
      <c r="G17" s="9">
        <v>4.0000000000000001E-3</v>
      </c>
      <c r="H17" s="10">
        <f>SUM(E17:$E$36)</f>
        <v>2.6800000000000004E-2</v>
      </c>
    </row>
    <row r="18" spans="1:8" x14ac:dyDescent="0.3">
      <c r="A18" s="35">
        <v>2023</v>
      </c>
      <c r="B18" s="7" t="s">
        <v>16</v>
      </c>
      <c r="C18" s="8" t="str">
        <f t="shared" si="0"/>
        <v>2023Mayo</v>
      </c>
      <c r="D18" s="38">
        <v>110.77</v>
      </c>
      <c r="E18" s="9">
        <v>8.9999999999999998E-4</v>
      </c>
      <c r="F18" s="9">
        <v>1.9699999999999999E-2</v>
      </c>
      <c r="G18" s="9">
        <v>4.8999999999999998E-3</v>
      </c>
      <c r="H18" s="10">
        <f>SUM(E18:$E$36)</f>
        <v>2.4799999999999996E-2</v>
      </c>
    </row>
    <row r="19" spans="1:8" x14ac:dyDescent="0.3">
      <c r="A19" s="35">
        <v>2023</v>
      </c>
      <c r="B19" s="7" t="s">
        <v>17</v>
      </c>
      <c r="C19" s="8" t="str">
        <f t="shared" si="0"/>
        <v>2023Junio</v>
      </c>
      <c r="D19" s="38">
        <v>111.18</v>
      </c>
      <c r="E19" s="9">
        <v>3.7000000000000002E-3</v>
      </c>
      <c r="F19" s="9">
        <v>1.6899999999999998E-2</v>
      </c>
      <c r="G19" s="9">
        <v>8.6999999999999994E-3</v>
      </c>
      <c r="H19" s="10">
        <f>SUM(E19:$E$36)</f>
        <v>2.3899999999999998E-2</v>
      </c>
    </row>
    <row r="20" spans="1:8" x14ac:dyDescent="0.3">
      <c r="A20" s="35">
        <v>2023</v>
      </c>
      <c r="B20" s="7" t="s">
        <v>1</v>
      </c>
      <c r="C20" s="8" t="str">
        <f t="shared" si="0"/>
        <v>2023Julio</v>
      </c>
      <c r="D20" s="38">
        <v>111.78</v>
      </c>
      <c r="E20" s="9">
        <v>5.4000000000000003E-3</v>
      </c>
      <c r="F20" s="9">
        <v>2.07E-2</v>
      </c>
      <c r="G20" s="9">
        <v>1.41E-2</v>
      </c>
      <c r="H20" s="10">
        <f>SUM(E20:$E$36)</f>
        <v>2.0199999999999996E-2</v>
      </c>
    </row>
    <row r="21" spans="1:8" x14ac:dyDescent="0.3">
      <c r="A21" s="35">
        <v>2023</v>
      </c>
      <c r="B21" s="7" t="s">
        <v>7</v>
      </c>
      <c r="C21" s="8" t="str">
        <f t="shared" si="0"/>
        <v>2023Agosto</v>
      </c>
      <c r="D21" s="38">
        <v>112.34</v>
      </c>
      <c r="E21" s="9">
        <v>5.0000000000000001E-3</v>
      </c>
      <c r="F21" s="9">
        <v>2.5600000000000001E-2</v>
      </c>
      <c r="G21" s="9">
        <v>1.9199999999999998E-2</v>
      </c>
      <c r="H21" s="10">
        <f>SUM(E21:$E$36)</f>
        <v>1.4800000000000002E-2</v>
      </c>
    </row>
    <row r="22" spans="1:8" x14ac:dyDescent="0.3">
      <c r="A22" s="35">
        <v>2023</v>
      </c>
      <c r="B22" s="7" t="s">
        <v>8</v>
      </c>
      <c r="C22" s="8" t="str">
        <f t="shared" si="0"/>
        <v>2023Septiembre</v>
      </c>
      <c r="D22" s="38">
        <v>112.39</v>
      </c>
      <c r="E22" s="9">
        <v>4.0000000000000002E-4</v>
      </c>
      <c r="F22" s="9">
        <v>2.23E-2</v>
      </c>
      <c r="G22" s="9">
        <v>1.9599999999999999E-2</v>
      </c>
      <c r="H22" s="10">
        <f>SUM(E22:$E$36)</f>
        <v>9.7999999999999997E-3</v>
      </c>
    </row>
    <row r="23" spans="1:8" x14ac:dyDescent="0.3">
      <c r="A23" s="35">
        <v>2023</v>
      </c>
      <c r="B23" s="7" t="s">
        <v>9</v>
      </c>
      <c r="C23" s="8" t="str">
        <f t="shared" si="0"/>
        <v>2023Octubre</v>
      </c>
      <c r="D23" s="38">
        <v>112.19</v>
      </c>
      <c r="E23" s="9">
        <v>-1.8E-3</v>
      </c>
      <c r="F23" s="9">
        <v>1.9300000000000001E-2</v>
      </c>
      <c r="G23" s="9">
        <v>1.78E-2</v>
      </c>
      <c r="H23" s="10">
        <f>SUM(E23:$E$36)</f>
        <v>9.4000000000000004E-3</v>
      </c>
    </row>
    <row r="24" spans="1:8" x14ac:dyDescent="0.3">
      <c r="A24" s="35">
        <v>2023</v>
      </c>
      <c r="B24" s="7" t="s">
        <v>10</v>
      </c>
      <c r="C24" s="8" t="str">
        <f t="shared" si="0"/>
        <v>2023Noviembre</v>
      </c>
      <c r="D24" s="38">
        <v>111.74</v>
      </c>
      <c r="E24" s="9">
        <v>-4.0000000000000001E-3</v>
      </c>
      <c r="F24" s="9">
        <v>1.5299999999999999E-2</v>
      </c>
      <c r="G24" s="9">
        <v>1.37E-2</v>
      </c>
      <c r="H24" s="10">
        <f>SUM(E24:$E$36)</f>
        <v>1.12E-2</v>
      </c>
    </row>
    <row r="25" spans="1:8" x14ac:dyDescent="0.3">
      <c r="A25" s="35">
        <v>2023</v>
      </c>
      <c r="B25" s="7" t="s">
        <v>11</v>
      </c>
      <c r="C25" s="8" t="str">
        <f t="shared" si="0"/>
        <v>2023Diciembre</v>
      </c>
      <c r="D25" s="38">
        <v>111.72</v>
      </c>
      <c r="E25" s="9">
        <v>-2.0000000000000001E-4</v>
      </c>
      <c r="F25" s="9">
        <v>1.35E-2</v>
      </c>
      <c r="G25" s="9">
        <v>1.35E-2</v>
      </c>
      <c r="H25" s="10">
        <f>SUM(E25:$E$36)</f>
        <v>1.52E-2</v>
      </c>
    </row>
    <row r="26" spans="1:8" x14ac:dyDescent="0.3">
      <c r="A26" s="35">
        <v>2024</v>
      </c>
      <c r="B26" s="7" t="s">
        <v>12</v>
      </c>
      <c r="C26" s="8" t="str">
        <f t="shared" si="0"/>
        <v>2024Enero</v>
      </c>
      <c r="D26" s="38">
        <v>111.86</v>
      </c>
      <c r="E26" s="9">
        <v>1.2999999999999999E-3</v>
      </c>
      <c r="F26" s="9">
        <v>1.35E-2</v>
      </c>
      <c r="G26" s="9">
        <v>1.2999999999999999E-3</v>
      </c>
      <c r="H26" s="10">
        <f>SUM(E26:$E$36)</f>
        <v>1.5399999999999999E-2</v>
      </c>
    </row>
    <row r="27" spans="1:8" x14ac:dyDescent="0.3">
      <c r="A27" s="35">
        <v>2024</v>
      </c>
      <c r="B27" s="7" t="s">
        <v>13</v>
      </c>
      <c r="C27" s="8" t="str">
        <f t="shared" si="0"/>
        <v>2024Febrero</v>
      </c>
      <c r="D27" s="38">
        <v>111.96</v>
      </c>
      <c r="E27" s="9">
        <v>8.9999999999999998E-4</v>
      </c>
      <c r="F27" s="9">
        <v>1.43E-2</v>
      </c>
      <c r="G27" s="9">
        <v>2.2000000000000001E-3</v>
      </c>
      <c r="H27" s="10">
        <f>SUM(E27:$E$36)</f>
        <v>1.41E-2</v>
      </c>
    </row>
    <row r="28" spans="1:8" x14ac:dyDescent="0.3">
      <c r="A28" s="35">
        <v>2024</v>
      </c>
      <c r="B28" s="7" t="s">
        <v>14</v>
      </c>
      <c r="C28" s="8" t="str">
        <f t="shared" si="0"/>
        <v>2024Marzo</v>
      </c>
      <c r="D28" s="39">
        <v>112.28</v>
      </c>
      <c r="E28" s="1">
        <v>2.8999999999999998E-3</v>
      </c>
      <c r="F28" s="1">
        <v>1.66E-2</v>
      </c>
      <c r="G28" s="1">
        <v>5.1000000000000004E-3</v>
      </c>
      <c r="H28" s="10">
        <f>SUM(E28:$E$36)</f>
        <v>1.3199999999999998E-2</v>
      </c>
    </row>
    <row r="29" spans="1:8" x14ac:dyDescent="0.3">
      <c r="A29" s="35">
        <v>2024</v>
      </c>
      <c r="B29" s="7" t="s">
        <v>15</v>
      </c>
      <c r="C29" s="8" t="str">
        <f t="shared" si="0"/>
        <v>2024Abril</v>
      </c>
      <c r="D29" s="39">
        <v>113.71</v>
      </c>
      <c r="E29" s="1">
        <v>1.2699999999999999E-2</v>
      </c>
      <c r="F29" s="1">
        <v>2.75E-2</v>
      </c>
      <c r="G29" s="1">
        <v>1.7899999999999999E-2</v>
      </c>
      <c r="H29" s="10">
        <f>SUM(E29:$E$36)</f>
        <v>1.03E-2</v>
      </c>
    </row>
    <row r="30" spans="1:8" x14ac:dyDescent="0.3">
      <c r="A30" s="35">
        <v>2024</v>
      </c>
      <c r="B30" s="7" t="s">
        <v>16</v>
      </c>
      <c r="C30" s="8" t="str">
        <f t="shared" si="0"/>
        <v>2024Mayo</v>
      </c>
      <c r="D30" s="39">
        <v>113.58</v>
      </c>
      <c r="E30" s="1">
        <v>-1.1999999999999999E-3</v>
      </c>
      <c r="F30" s="1">
        <v>2.53E-2</v>
      </c>
      <c r="G30" s="1">
        <v>1.67E-2</v>
      </c>
      <c r="H30" s="10">
        <f>SUM(E30:$E$36)</f>
        <v>-2.3999999999999998E-3</v>
      </c>
    </row>
    <row r="31" spans="1:8" x14ac:dyDescent="0.3">
      <c r="A31" s="35">
        <v>2024</v>
      </c>
      <c r="B31" s="7" t="s">
        <v>17</v>
      </c>
      <c r="C31" s="8" t="str">
        <f t="shared" si="0"/>
        <v>2024Junio</v>
      </c>
      <c r="D31" s="39">
        <v>112.49</v>
      </c>
      <c r="E31" s="1">
        <v>-9.4999999999999998E-3</v>
      </c>
      <c r="F31" s="1">
        <v>1.18E-2</v>
      </c>
      <c r="G31" s="1">
        <v>7.0000000000000001E-3</v>
      </c>
      <c r="H31" s="10">
        <f>SUM(E31:$E$36)</f>
        <v>-1.2000000000000001E-3</v>
      </c>
    </row>
    <row r="32" spans="1:8" x14ac:dyDescent="0.3">
      <c r="A32" s="35">
        <v>2024</v>
      </c>
      <c r="B32" s="7" t="s">
        <v>1</v>
      </c>
      <c r="C32" s="8" t="str">
        <f t="shared" si="0"/>
        <v>2024Julio</v>
      </c>
      <c r="D32" s="40">
        <v>113.54</v>
      </c>
      <c r="E32" s="9">
        <v>9.2999999999999992E-3</v>
      </c>
      <c r="F32" s="9">
        <v>1.5699999999999999E-2</v>
      </c>
      <c r="G32" s="9">
        <v>1.6299999999999999E-2</v>
      </c>
      <c r="H32" s="10">
        <f>SUM(E32:$E$36)</f>
        <v>8.3000000000000001E-3</v>
      </c>
    </row>
    <row r="33" spans="1:8" x14ac:dyDescent="0.3">
      <c r="A33" s="35">
        <v>2024</v>
      </c>
      <c r="B33" s="7" t="s">
        <v>7</v>
      </c>
      <c r="C33" s="8" t="str">
        <f t="shared" si="0"/>
        <v>2024Agosto</v>
      </c>
      <c r="D33" s="40">
        <v>113.79</v>
      </c>
      <c r="E33" s="1">
        <v>2.2000000000000001E-3</v>
      </c>
      <c r="F33" s="1">
        <v>1.2800000000000001E-2</v>
      </c>
      <c r="G33" s="1">
        <v>1.8499999999999999E-2</v>
      </c>
      <c r="H33" s="10">
        <f>SUM(E33:$E$36)</f>
        <v>-9.9999999999999959E-4</v>
      </c>
    </row>
    <row r="34" spans="1:8" x14ac:dyDescent="0.3">
      <c r="A34" s="35">
        <v>2024</v>
      </c>
      <c r="B34" s="7" t="s">
        <v>8</v>
      </c>
      <c r="C34" s="8" t="str">
        <f t="shared" si="0"/>
        <v>2024Septiembre</v>
      </c>
      <c r="D34" s="40">
        <v>113.99</v>
      </c>
      <c r="E34" s="1">
        <v>1.8E-3</v>
      </c>
      <c r="F34" s="1">
        <v>1.4200000000000001E-2</v>
      </c>
      <c r="G34" s="1">
        <v>2.0299999999999999E-2</v>
      </c>
      <c r="H34" s="10">
        <f>SUM(E34:$E$36)</f>
        <v>-3.1999999999999997E-3</v>
      </c>
    </row>
    <row r="35" spans="1:8" x14ac:dyDescent="0.3">
      <c r="A35" s="35">
        <v>2024</v>
      </c>
      <c r="B35" s="7" t="s">
        <v>9</v>
      </c>
      <c r="C35" s="8" t="str">
        <f t="shared" si="0"/>
        <v>2024Octubre</v>
      </c>
      <c r="D35" s="40">
        <v>113.72</v>
      </c>
      <c r="E35" s="1">
        <v>-2.3999999999999998E-3</v>
      </c>
      <c r="F35" s="1">
        <v>1.3599999999999999E-2</v>
      </c>
      <c r="G35" s="1">
        <v>1.7899999999999999E-2</v>
      </c>
      <c r="H35" s="10">
        <f>SUM(E35:$E$36)</f>
        <v>-4.9999999999999992E-3</v>
      </c>
    </row>
    <row r="36" spans="1:8" x14ac:dyDescent="0.3">
      <c r="A36" s="35">
        <v>2024</v>
      </c>
      <c r="B36" s="7" t="s">
        <v>10</v>
      </c>
      <c r="C36" s="8" t="str">
        <f t="shared" si="0"/>
        <v>2024Noviembre</v>
      </c>
      <c r="D36" s="39">
        <v>113.42</v>
      </c>
      <c r="E36" s="1">
        <v>-2.5999999999999999E-3</v>
      </c>
      <c r="F36" s="1">
        <v>1.5100000000000001E-2</v>
      </c>
      <c r="G36" s="1">
        <v>1.5299999999999999E-2</v>
      </c>
      <c r="H36" s="10">
        <f>SUM(E36:$E$36)</f>
        <v>-2.5999999999999999E-3</v>
      </c>
    </row>
    <row r="37" spans="1:8" x14ac:dyDescent="0.3">
      <c r="A37" s="35">
        <v>2024</v>
      </c>
      <c r="B37" s="7" t="s">
        <v>11</v>
      </c>
      <c r="C37" s="8" t="str">
        <f t="shared" si="0"/>
        <v>2024Diciembre</v>
      </c>
      <c r="D37" s="1"/>
      <c r="E37" s="1"/>
      <c r="F37" s="1"/>
      <c r="G37" s="1"/>
      <c r="H37" s="10"/>
    </row>
  </sheetData>
  <sheetProtection algorithmName="SHA-512" hashValue="e3V7DdM+Jqt2A00KsuKDkHZLFcMs5bzXvRxNrBxojTARC88h7LADdJr/ZqayXlHmiDHbakaC5SkuuGWJm7FTXg==" saltValue="q9B3xhkGgnK4UEPaX2Hahw==" spinCount="100000" sheet="1" objects="1" scenarios="1"/>
  <phoneticPr fontId="8" type="noConversion"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3"/>
  <sheetViews>
    <sheetView workbookViewId="0">
      <selection activeCell="D11" sqref="D11"/>
    </sheetView>
  </sheetViews>
  <sheetFormatPr baseColWidth="10" defaultColWidth="11.44140625" defaultRowHeight="14.4" x14ac:dyDescent="0.3"/>
  <sheetData>
    <row r="1" spans="1:2" x14ac:dyDescent="0.3">
      <c r="A1" t="s">
        <v>6</v>
      </c>
      <c r="B1" t="s">
        <v>2</v>
      </c>
    </row>
    <row r="2" spans="1:2" x14ac:dyDescent="0.3">
      <c r="A2" s="33"/>
      <c r="B2" t="s">
        <v>12</v>
      </c>
    </row>
    <row r="3" spans="1:2" x14ac:dyDescent="0.3">
      <c r="A3" s="33"/>
      <c r="B3" t="s">
        <v>13</v>
      </c>
    </row>
    <row r="4" spans="1:2" x14ac:dyDescent="0.3">
      <c r="A4" s="33">
        <v>2022</v>
      </c>
      <c r="B4" t="s">
        <v>14</v>
      </c>
    </row>
    <row r="5" spans="1:2" x14ac:dyDescent="0.3">
      <c r="A5" s="33">
        <v>2023</v>
      </c>
      <c r="B5" t="s">
        <v>15</v>
      </c>
    </row>
    <row r="6" spans="1:2" x14ac:dyDescent="0.3">
      <c r="A6" s="33">
        <v>2024</v>
      </c>
      <c r="B6" t="s">
        <v>16</v>
      </c>
    </row>
    <row r="7" spans="1:2" x14ac:dyDescent="0.3">
      <c r="B7" t="s">
        <v>17</v>
      </c>
    </row>
    <row r="8" spans="1:2" x14ac:dyDescent="0.3">
      <c r="B8" t="s">
        <v>1</v>
      </c>
    </row>
    <row r="9" spans="1:2" x14ac:dyDescent="0.3">
      <c r="B9" t="s">
        <v>7</v>
      </c>
    </row>
    <row r="10" spans="1:2" x14ac:dyDescent="0.3">
      <c r="B10" t="s">
        <v>8</v>
      </c>
    </row>
    <row r="11" spans="1:2" x14ac:dyDescent="0.3">
      <c r="B11" t="s">
        <v>9</v>
      </c>
    </row>
    <row r="12" spans="1:2" x14ac:dyDescent="0.3">
      <c r="B12" t="s">
        <v>10</v>
      </c>
    </row>
    <row r="13" spans="1:2" x14ac:dyDescent="0.3">
      <c r="B13" t="s">
        <v>11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"/>
  <sheetViews>
    <sheetView workbookViewId="0">
      <selection activeCell="E27" sqref="E27"/>
    </sheetView>
  </sheetViews>
  <sheetFormatPr baseColWidth="10" defaultRowHeight="14.4" x14ac:dyDescent="0.3"/>
  <sheetData>
    <row r="1" spans="1:1" x14ac:dyDescent="0.3">
      <c r="A1" s="3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Tabla de Cálculo</vt:lpstr>
      <vt:lpstr>Inflación</vt:lpstr>
      <vt:lpstr>Hoja1</vt:lpstr>
      <vt:lpstr>Hoja2</vt:lpstr>
      <vt:lpstr>'Tabla de Cálculo'!Área_de_impresión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Riofrio</dc:creator>
  <cp:lastModifiedBy>Jenny Lucia Medina Pogo</cp:lastModifiedBy>
  <cp:lastPrinted>2023-02-08T20:07:45Z</cp:lastPrinted>
  <dcterms:created xsi:type="dcterms:W3CDTF">2016-09-07T19:27:27Z</dcterms:created>
  <dcterms:modified xsi:type="dcterms:W3CDTF">2024-12-05T21:39:44Z</dcterms:modified>
</cp:coreProperties>
</file>