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cy.cevallos\Desktop\HERRAMIENTAS 2025\CALCULADORA PRESUPUESTARIA\Abril 2025\"/>
    </mc:Choice>
  </mc:AlternateContent>
  <bookViews>
    <workbookView xWindow="0" yWindow="0" windowWidth="23040" windowHeight="9270"/>
  </bookViews>
  <sheets>
    <sheet name="Tabla de Cálculo" sheetId="2" r:id="rId1"/>
    <sheet name="Inflación" sheetId="1" r:id="rId2"/>
    <sheet name="Hoja1" sheetId="3" state="hidden" r:id="rId3"/>
    <sheet name="Hoja2" sheetId="4" state="hidden" r:id="rId4"/>
  </sheets>
  <definedNames>
    <definedName name="_xlnm.Print_Area" localSheetId="0">'Tabla de Cálculo'!$A$3:$G$22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8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5" i="1"/>
  <c r="C26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  <c r="G9" i="2" l="1"/>
  <c r="G10" i="2"/>
  <c r="G11" i="2"/>
  <c r="G8" i="2"/>
  <c r="G12" i="2"/>
  <c r="C16" i="2" l="1"/>
  <c r="C18" i="2"/>
  <c r="C14" i="2"/>
</calcChain>
</file>

<file path=xl/comments1.xml><?xml version="1.0" encoding="utf-8"?>
<comments xmlns="http://schemas.openxmlformats.org/spreadsheetml/2006/main">
  <authors>
    <author>Paul Proaño</author>
    <author>Lisett Lalama</author>
  </authors>
  <commentList>
    <comment ref="A7" authorId="0" shapeId="0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<sst xmlns="http://schemas.openxmlformats.org/spreadsheetml/2006/main" count="68" uniqueCount="34">
  <si>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</si>
  <si>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</si>
  <si>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</si>
  <si>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</si>
  <si>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</si>
  <si>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</si>
  <si>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</si>
  <si>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</si>
  <si>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</si>
  <si>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</si>
  <si>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</si>
  <si>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</si>
  <si>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</si>
  <si>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</si>
  <si>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</si>
  <si>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</si>
  <si>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</si>
  <si>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</si>
  <si>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</si>
  <si>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</si>
  <si>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</si>
  <si>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</si>
  <si>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</si>
  <si>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</si>
  <si>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</si>
  <si>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</si>
  <si>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</si>
  <si>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</si>
  <si>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</si>
  <si>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</si>
  <si>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</si>
  <si>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Valor Unitario a Precio Actual</t>
  </si>
  <si>
    <t>NO APLICA</t>
  </si>
  <si>
    <t>Actualizada a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</si>
</sst>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5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5" borderId="0" xfId="0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3" fillId="3" borderId="7" xfId="0" applyFont="1" applyFill="1" applyBorder="1" applyAlignment="1">
      <alignment vertic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 wrapText="1"/>
      <protection locked="0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0</xdr:rowOff>
    </xdr:from>
    <xdr:to>
      <xdr:col>6</xdr:col>
      <xdr:colOff>1910080</xdr:colOff>
      <xdr:row>1</xdr:row>
      <xdr:rowOff>893067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982A709-57B1-84FD-966E-BE8B961CD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0"/>
          <a:ext cx="12476480" cy="11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4"/>
  <sheetViews>
    <sheetView tabSelected="1" zoomScale="79" zoomScaleNormal="79" zoomScaleSheetLayoutView="100" workbookViewId="0">
      <selection activeCell="G16" sqref="G16"/>
    </sheetView>
  </sheetViews>
  <sheetFormatPr baseColWidth="10" defaultColWidth="11.42578125" defaultRowHeight="15" zeroHeight="1" x14ac:dyDescent="0.25"/>
  <cols>
    <col min="1" max="1" width="26.7109375" style="2" bestFit="1" customWidth="1"/>
    <col min="2" max="2" width="61" style="2" customWidth="1"/>
    <col min="3" max="3" width="12.7109375" style="2" customWidth="1"/>
    <col min="4" max="5" width="13.42578125" style="2" customWidth="1"/>
    <col min="6" max="6" width="13.42578125" style="2" bestFit="1" customWidth="1"/>
    <col min="7" max="7" width="29.140625" style="2" customWidth="1"/>
    <col min="8" max="13" width="11.42578125" style="12" customWidth="1"/>
    <col min="14" max="15" width="11.42578125" style="12"/>
    <col min="16" max="16384" width="11.42578125" style="3"/>
  </cols>
  <sheetData>
    <row r="1" spans="1:7" ht="23.25" customHeight="1" x14ac:dyDescent="0.25">
      <c r="A1" s="32"/>
      <c r="B1" s="32"/>
      <c r="C1" s="32"/>
      <c r="D1" s="32"/>
      <c r="E1" s="32"/>
      <c r="F1" s="32"/>
      <c r="G1" s="32"/>
    </row>
    <row r="2" spans="1:7" ht="72" customHeight="1" x14ac:dyDescent="0.25">
      <c r="A2" s="32"/>
      <c r="B2" s="32"/>
      <c r="C2" s="32"/>
      <c r="D2" s="32"/>
      <c r="E2" s="32"/>
      <c r="F2" s="32"/>
      <c r="G2" s="32"/>
    </row>
    <row r="3" spans="1:7" ht="32.25" customHeight="1" thickBot="1" x14ac:dyDescent="0.3">
      <c r="A3" s="50" t="s">
        <v>30</v>
      </c>
      <c r="B3" s="50"/>
      <c r="C3" s="50"/>
      <c r="D3" s="50"/>
      <c r="E3" s="50"/>
      <c r="F3" s="50"/>
      <c r="G3" s="50"/>
    </row>
    <row r="4" spans="1:7" ht="48" customHeight="1" thickBot="1" x14ac:dyDescent="0.3">
      <c r="A4" s="23" t="s">
        <v>25</v>
      </c>
      <c r="B4" s="54"/>
      <c r="C4" s="54"/>
      <c r="D4" s="54"/>
      <c r="E4" s="54"/>
      <c r="F4" s="54"/>
      <c r="G4" s="55"/>
    </row>
    <row r="5" spans="1:7" ht="18" customHeight="1" thickBot="1" x14ac:dyDescent="0.3">
      <c r="A5" s="23" t="s">
        <v>26</v>
      </c>
      <c r="B5" s="56"/>
      <c r="C5" s="56"/>
      <c r="D5" s="56"/>
      <c r="E5" s="56"/>
      <c r="F5" s="56"/>
      <c r="G5" s="57"/>
    </row>
    <row r="6" spans="1:7" ht="15.75" thickBot="1" x14ac:dyDescent="0.3">
      <c r="A6" s="16"/>
      <c r="B6" s="16"/>
      <c r="C6" s="16"/>
      <c r="D6" s="16"/>
      <c r="E6" s="16"/>
      <c r="F6" s="16"/>
      <c r="G6" s="16"/>
    </row>
    <row r="7" spans="1:7" ht="30.75" thickBot="1" x14ac:dyDescent="0.3">
      <c r="A7" s="17" t="s">
        <v>19</v>
      </c>
      <c r="B7" s="17" t="s">
        <v>20</v>
      </c>
      <c r="C7" s="17" t="s">
        <v>6</v>
      </c>
      <c r="D7" s="48" t="s">
        <v>2</v>
      </c>
      <c r="E7" s="46" t="s">
        <v>5</v>
      </c>
      <c r="F7" s="49" t="s">
        <v>22</v>
      </c>
      <c r="G7" s="17" t="s">
        <v>31</v>
      </c>
    </row>
    <row r="8" spans="1:7" ht="15" customHeight="1" x14ac:dyDescent="0.25">
      <c r="A8" s="39"/>
      <c r="B8" s="39"/>
      <c r="C8" s="40"/>
      <c r="D8" s="36"/>
      <c r="E8" s="47" t="str">
        <f>IFERROR(VLOOKUP((CONCATENATE(C8,D8)),Inflación!$C$3:$H$28,6,0),"")</f>
        <v/>
      </c>
      <c r="F8" s="43"/>
      <c r="G8" s="37" t="str">
        <f t="shared" ref="G8:G12" si="0">IFERROR(+F8*(1+E8),"")</f>
        <v/>
      </c>
    </row>
    <row r="9" spans="1:7" x14ac:dyDescent="0.25">
      <c r="A9" s="24"/>
      <c r="B9" s="24"/>
      <c r="C9" s="10"/>
      <c r="D9" s="41"/>
      <c r="E9" s="47" t="str">
        <f>IFERROR(VLOOKUP((CONCATENATE(C9,D9)),Inflación!$C$3:$H$28,6,0),"")</f>
        <v/>
      </c>
      <c r="F9" s="44"/>
      <c r="G9" s="20" t="str">
        <f t="shared" si="0"/>
        <v/>
      </c>
    </row>
    <row r="10" spans="1:7" x14ac:dyDescent="0.25">
      <c r="A10" s="26"/>
      <c r="B10" s="24"/>
      <c r="C10" s="10"/>
      <c r="D10" s="41"/>
      <c r="E10" s="47" t="str">
        <f>IFERROR(VLOOKUP((CONCATENATE(C10,D10)),Inflación!$C$3:$H$28,6,0),"")</f>
        <v/>
      </c>
      <c r="F10" s="44"/>
      <c r="G10" s="20" t="str">
        <f t="shared" si="0"/>
        <v/>
      </c>
    </row>
    <row r="11" spans="1:7" x14ac:dyDescent="0.25">
      <c r="A11" s="27"/>
      <c r="B11" s="24"/>
      <c r="C11" s="10"/>
      <c r="D11" s="41"/>
      <c r="E11" s="47" t="str">
        <f>IFERROR(VLOOKUP((CONCATENATE(C11,D11)),Inflación!$C$3:$H$28,6,0),"")</f>
        <v/>
      </c>
      <c r="F11" s="44"/>
      <c r="G11" s="20" t="str">
        <f t="shared" si="0"/>
        <v/>
      </c>
    </row>
    <row r="12" spans="1:7" ht="15.75" thickBot="1" x14ac:dyDescent="0.3">
      <c r="A12" s="25"/>
      <c r="B12" s="25"/>
      <c r="C12" s="11"/>
      <c r="D12" s="42"/>
      <c r="E12" s="47" t="str">
        <f>IFERROR(VLOOKUP((CONCATENATE(C12,D12)),Inflación!$C$3:$H$28,6,0),"")</f>
        <v/>
      </c>
      <c r="F12" s="45"/>
      <c r="G12" s="38" t="str">
        <f t="shared" si="0"/>
        <v/>
      </c>
    </row>
    <row r="13" spans="1:7" ht="15.75" thickBot="1" x14ac:dyDescent="0.3">
      <c r="A13" s="15"/>
      <c r="B13" s="4"/>
      <c r="C13" s="4"/>
      <c r="D13" s="4"/>
      <c r="E13" s="4"/>
      <c r="F13" s="4"/>
      <c r="G13" s="22"/>
    </row>
    <row r="14" spans="1:7" ht="23.25" customHeight="1" thickBot="1" x14ac:dyDescent="0.3">
      <c r="A14" s="52" t="s">
        <v>29</v>
      </c>
      <c r="B14" s="53"/>
      <c r="C14" s="19" t="str">
        <f>IFERROR(AVERAGE(G8:G12),"")</f>
        <v/>
      </c>
      <c r="D14" s="4"/>
      <c r="E14" s="4"/>
      <c r="F14" s="4"/>
      <c r="G14" s="4"/>
    </row>
    <row r="15" spans="1:7" ht="23.25" customHeight="1" thickBot="1" x14ac:dyDescent="0.3">
      <c r="A15" s="4"/>
      <c r="B15" s="4"/>
      <c r="C15" s="4"/>
      <c r="D15" s="4"/>
      <c r="E15" s="4"/>
      <c r="F15" s="4"/>
      <c r="G15" s="4"/>
    </row>
    <row r="16" spans="1:7" ht="23.25" customHeight="1" thickBot="1" x14ac:dyDescent="0.3">
      <c r="A16" s="52" t="s">
        <v>28</v>
      </c>
      <c r="B16" s="53"/>
      <c r="C16" s="19">
        <f>IFERROR(MAX(G8:G12),"")</f>
        <v>0</v>
      </c>
      <c r="D16" s="4"/>
      <c r="E16" s="4"/>
      <c r="F16" s="4"/>
      <c r="G16" s="4"/>
    </row>
    <row r="17" spans="1:7" ht="23.25" customHeight="1" thickBot="1" x14ac:dyDescent="0.3">
      <c r="A17" s="4"/>
      <c r="B17" s="4"/>
      <c r="C17" s="4"/>
      <c r="D17" s="4"/>
      <c r="E17" s="4"/>
      <c r="F17" s="4"/>
      <c r="G17" s="4"/>
    </row>
    <row r="18" spans="1:7" ht="23.25" customHeight="1" thickBot="1" x14ac:dyDescent="0.3">
      <c r="A18" s="52" t="s">
        <v>27</v>
      </c>
      <c r="B18" s="53"/>
      <c r="C18" s="19">
        <f>IFERROR(MIN(G8:G12),"")</f>
        <v>0</v>
      </c>
      <c r="D18" s="4"/>
      <c r="E18" s="4"/>
      <c r="F18" s="4"/>
      <c r="G18" s="4"/>
    </row>
    <row r="19" spans="1:7" ht="23.25" customHeight="1" x14ac:dyDescent="0.25">
      <c r="A19" s="21"/>
      <c r="B19" s="21"/>
      <c r="C19" s="21"/>
      <c r="D19" s="4"/>
      <c r="E19" s="4"/>
      <c r="F19" s="4"/>
      <c r="G19" s="4"/>
    </row>
    <row r="20" spans="1:7" ht="28.15" customHeight="1" x14ac:dyDescent="0.25">
      <c r="A20" s="4" t="s">
        <v>18</v>
      </c>
      <c r="B20" s="15"/>
      <c r="C20" s="15"/>
      <c r="D20" s="15"/>
      <c r="E20" s="15"/>
      <c r="F20" s="15"/>
      <c r="G20" s="15"/>
    </row>
    <row r="21" spans="1:7" x14ac:dyDescent="0.25">
      <c r="A21" s="15" t="s">
        <v>33</v>
      </c>
      <c r="B21" s="14"/>
      <c r="C21" s="14"/>
      <c r="D21" s="14"/>
      <c r="E21" s="14"/>
      <c r="F21" s="14"/>
      <c r="G21" s="14"/>
    </row>
    <row r="22" spans="1:7" ht="35.25" customHeight="1" x14ac:dyDescent="0.25">
      <c r="A22" s="51" t="s">
        <v>23</v>
      </c>
      <c r="B22" s="51"/>
      <c r="C22" s="51"/>
      <c r="D22" s="51"/>
      <c r="E22" s="51"/>
      <c r="F22" s="51"/>
      <c r="G22" s="51"/>
    </row>
    <row r="23" spans="1:7" x14ac:dyDescent="0.25">
      <c r="A23" s="28"/>
      <c r="B23" s="28"/>
      <c r="C23" s="28"/>
      <c r="D23" s="28"/>
      <c r="E23" s="28"/>
      <c r="F23" s="28"/>
      <c r="G23" s="28"/>
    </row>
    <row r="24" spans="1:7" x14ac:dyDescent="0.25">
      <c r="A24" s="28"/>
      <c r="B24" s="28"/>
      <c r="C24" s="28"/>
      <c r="D24" s="28"/>
      <c r="E24" s="28"/>
      <c r="F24" s="28"/>
      <c r="G24" s="28"/>
    </row>
    <row r="25" spans="1:7" x14ac:dyDescent="0.25">
      <c r="A25" s="28"/>
      <c r="B25" s="28"/>
      <c r="C25" s="28"/>
      <c r="D25" s="28"/>
      <c r="E25" s="28"/>
      <c r="F25" s="28"/>
      <c r="G25" s="28"/>
    </row>
    <row r="26" spans="1:7" x14ac:dyDescent="0.25">
      <c r="A26" s="28"/>
      <c r="B26" s="28"/>
      <c r="C26" s="28"/>
      <c r="D26" s="28"/>
      <c r="E26" s="28"/>
      <c r="F26" s="28"/>
      <c r="G26" s="28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/>
    <row r="32" spans="1:7" x14ac:dyDescent="0.25"/>
    <row r="33" x14ac:dyDescent="0.25"/>
    <row r="34" x14ac:dyDescent="0.25"/>
  </sheetData>
  <sheetProtection password="CA68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dataValidations disablePrompts="1" count="1">
    <dataValidation type="list" allowBlank="1" showInputMessage="1" showErrorMessage="1" sqref="C8:C12">
      <formula1>"2023,2024,2025"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28"/>
  <sheetViews>
    <sheetView showGridLines="0" topLeftCell="A13" zoomScale="115" zoomScaleNormal="115" workbookViewId="0">
      <selection activeCell="H25" sqref="H25"/>
    </sheetView>
  </sheetViews>
  <sheetFormatPr baseColWidth="10" defaultColWidth="11.42578125" defaultRowHeight="15" x14ac:dyDescent="0.25"/>
  <cols>
    <col min="1" max="1" width="11.42578125" style="31"/>
    <col min="2" max="2" width="11.42578125" customWidth="1"/>
    <col min="3" max="3" width="15.42578125" hidden="1" customWidth="1"/>
    <col min="8" max="8" width="19.42578125" customWidth="1"/>
    <col min="9" max="9" width="20.140625" customWidth="1"/>
    <col min="10" max="10" width="12.140625" customWidth="1"/>
    <col min="11" max="12" width="11.42578125" customWidth="1"/>
  </cols>
  <sheetData>
    <row r="1" spans="1:8" s="18" customFormat="1" ht="30" x14ac:dyDescent="0.25">
      <c r="A1" s="5" t="s">
        <v>6</v>
      </c>
      <c r="B1" s="5" t="s">
        <v>2</v>
      </c>
      <c r="C1" s="5" t="s">
        <v>21</v>
      </c>
      <c r="D1" s="5" t="s">
        <v>0</v>
      </c>
      <c r="E1" s="5" t="s">
        <v>3</v>
      </c>
      <c r="F1" s="5" t="s">
        <v>4</v>
      </c>
      <c r="G1" s="5" t="s">
        <v>5</v>
      </c>
      <c r="H1" s="5" t="s">
        <v>24</v>
      </c>
    </row>
    <row r="2" spans="1:8" x14ac:dyDescent="0.25">
      <c r="A2" s="30">
        <v>2023</v>
      </c>
      <c r="B2" s="6" t="s">
        <v>12</v>
      </c>
      <c r="C2" s="7" t="str">
        <f t="shared" ref="C2:C26" si="0">CONCATENATE(A2,B2)</f>
        <v>2023Enero</v>
      </c>
      <c r="D2" s="33">
        <v>110.36</v>
      </c>
      <c r="E2" s="8">
        <v>1.1999999999999999E-3</v>
      </c>
      <c r="F2" s="8">
        <v>3.1199999999999999E-2</v>
      </c>
      <c r="G2" s="8">
        <v>1.1999999999999999E-3</v>
      </c>
      <c r="H2" s="9" t="s">
        <v>32</v>
      </c>
    </row>
    <row r="3" spans="1:8" x14ac:dyDescent="0.25">
      <c r="A3" s="30">
        <v>2023</v>
      </c>
      <c r="B3" s="6" t="s">
        <v>13</v>
      </c>
      <c r="C3" s="7" t="str">
        <f t="shared" si="0"/>
        <v>2023Febrero</v>
      </c>
      <c r="D3" s="33">
        <v>110.38</v>
      </c>
      <c r="E3" s="8">
        <v>2.0000000000000001E-4</v>
      </c>
      <c r="F3" s="8">
        <v>2.9000000000000001E-2</v>
      </c>
      <c r="G3" s="8">
        <v>1.4E-3</v>
      </c>
      <c r="H3" s="9" t="s">
        <v>32</v>
      </c>
    </row>
    <row r="4" spans="1:8" x14ac:dyDescent="0.25">
      <c r="A4" s="30">
        <v>2023</v>
      </c>
      <c r="B4" s="6" t="s">
        <v>14</v>
      </c>
      <c r="C4" s="7" t="str">
        <f t="shared" si="0"/>
        <v>2023Marzo</v>
      </c>
      <c r="D4" s="33">
        <v>110.45</v>
      </c>
      <c r="E4" s="8">
        <v>5.9999999999999995E-4</v>
      </c>
      <c r="F4" s="8">
        <v>2.8500000000000001E-2</v>
      </c>
      <c r="G4" s="8">
        <v>2E-3</v>
      </c>
      <c r="H4" s="9" t="s">
        <v>32</v>
      </c>
    </row>
    <row r="5" spans="1:8" x14ac:dyDescent="0.25">
      <c r="A5" s="30">
        <v>2023</v>
      </c>
      <c r="B5" s="6" t="s">
        <v>15</v>
      </c>
      <c r="C5" s="7" t="str">
        <f t="shared" si="0"/>
        <v>2023Abril</v>
      </c>
      <c r="D5" s="33">
        <v>110.67</v>
      </c>
      <c r="E5" s="8">
        <v>2E-3</v>
      </c>
      <c r="F5" s="8">
        <v>2.4400000000000002E-2</v>
      </c>
      <c r="G5" s="8">
        <v>4.0000000000000001E-3</v>
      </c>
      <c r="H5" s="9">
        <f>SUM(E5:$E$28)</f>
        <v>1.9800000000000005E-2</v>
      </c>
    </row>
    <row r="6" spans="1:8" x14ac:dyDescent="0.25">
      <c r="A6" s="30">
        <v>2023</v>
      </c>
      <c r="B6" s="6" t="s">
        <v>16</v>
      </c>
      <c r="C6" s="7" t="str">
        <f t="shared" si="0"/>
        <v>2023Mayo</v>
      </c>
      <c r="D6" s="33">
        <v>110.77</v>
      </c>
      <c r="E6" s="8">
        <v>8.9999999999999998E-4</v>
      </c>
      <c r="F6" s="8">
        <v>1.9699999999999999E-2</v>
      </c>
      <c r="G6" s="8">
        <v>4.8999999999999998E-3</v>
      </c>
      <c r="H6" s="9">
        <f>SUM(E6:$E$28)</f>
        <v>1.7799999999999996E-2</v>
      </c>
    </row>
    <row r="7" spans="1:8" x14ac:dyDescent="0.25">
      <c r="A7" s="30">
        <v>2023</v>
      </c>
      <c r="B7" s="6" t="s">
        <v>17</v>
      </c>
      <c r="C7" s="7" t="str">
        <f t="shared" si="0"/>
        <v>2023Junio</v>
      </c>
      <c r="D7" s="33">
        <v>111.18</v>
      </c>
      <c r="E7" s="8">
        <v>3.7000000000000002E-3</v>
      </c>
      <c r="F7" s="8">
        <v>1.6899999999999998E-2</v>
      </c>
      <c r="G7" s="8">
        <v>8.6999999999999994E-3</v>
      </c>
      <c r="H7" s="9">
        <f>SUM(E7:$E$28)</f>
        <v>1.6899999999999998E-2</v>
      </c>
    </row>
    <row r="8" spans="1:8" x14ac:dyDescent="0.25">
      <c r="A8" s="30">
        <v>2023</v>
      </c>
      <c r="B8" s="6" t="s">
        <v>1</v>
      </c>
      <c r="C8" s="7" t="str">
        <f t="shared" si="0"/>
        <v>2023Julio</v>
      </c>
      <c r="D8" s="33">
        <v>111.78</v>
      </c>
      <c r="E8" s="8">
        <v>5.4000000000000003E-3</v>
      </c>
      <c r="F8" s="8">
        <v>2.07E-2</v>
      </c>
      <c r="G8" s="8">
        <v>1.41E-2</v>
      </c>
      <c r="H8" s="9">
        <f>SUM(E8:$E$28)</f>
        <v>1.3199999999999995E-2</v>
      </c>
    </row>
    <row r="9" spans="1:8" x14ac:dyDescent="0.25">
      <c r="A9" s="30">
        <v>2023</v>
      </c>
      <c r="B9" s="6" t="s">
        <v>7</v>
      </c>
      <c r="C9" s="7" t="str">
        <f t="shared" si="0"/>
        <v>2023Agosto</v>
      </c>
      <c r="D9" s="33">
        <v>112.34</v>
      </c>
      <c r="E9" s="8">
        <v>5.0000000000000001E-3</v>
      </c>
      <c r="F9" s="8">
        <v>2.5600000000000001E-2</v>
      </c>
      <c r="G9" s="8">
        <v>1.9199999999999998E-2</v>
      </c>
      <c r="H9" s="9">
        <f>SUM(E9:$E$28)</f>
        <v>7.8000000000000014E-3</v>
      </c>
    </row>
    <row r="10" spans="1:8" x14ac:dyDescent="0.25">
      <c r="A10" s="30">
        <v>2023</v>
      </c>
      <c r="B10" s="6" t="s">
        <v>8</v>
      </c>
      <c r="C10" s="7" t="str">
        <f t="shared" si="0"/>
        <v>2023Septiembre</v>
      </c>
      <c r="D10" s="33">
        <v>112.39</v>
      </c>
      <c r="E10" s="8">
        <v>4.0000000000000002E-4</v>
      </c>
      <c r="F10" s="8">
        <v>2.23E-2</v>
      </c>
      <c r="G10" s="8">
        <v>1.9599999999999999E-2</v>
      </c>
      <c r="H10" s="9">
        <f>SUM(E10:$E$28)</f>
        <v>2.7999999999999987E-3</v>
      </c>
    </row>
    <row r="11" spans="1:8" x14ac:dyDescent="0.25">
      <c r="A11" s="30">
        <v>2023</v>
      </c>
      <c r="B11" s="6" t="s">
        <v>9</v>
      </c>
      <c r="C11" s="7" t="str">
        <f t="shared" si="0"/>
        <v>2023Octubre</v>
      </c>
      <c r="D11" s="33">
        <v>112.19</v>
      </c>
      <c r="E11" s="8">
        <v>-1.8E-3</v>
      </c>
      <c r="F11" s="8">
        <v>1.9300000000000001E-2</v>
      </c>
      <c r="G11" s="8">
        <v>1.78E-2</v>
      </c>
      <c r="H11" s="9">
        <f>SUM(E11:$E$28)</f>
        <v>2.3999999999999994E-3</v>
      </c>
    </row>
    <row r="12" spans="1:8" x14ac:dyDescent="0.25">
      <c r="A12" s="30">
        <v>2023</v>
      </c>
      <c r="B12" s="6" t="s">
        <v>10</v>
      </c>
      <c r="C12" s="7" t="str">
        <f t="shared" si="0"/>
        <v>2023Noviembre</v>
      </c>
      <c r="D12" s="33">
        <v>111.74</v>
      </c>
      <c r="E12" s="8">
        <v>-4.0000000000000001E-3</v>
      </c>
      <c r="F12" s="8">
        <v>1.5299999999999999E-2</v>
      </c>
      <c r="G12" s="8">
        <v>1.37E-2</v>
      </c>
      <c r="H12" s="9">
        <f>SUM(E12:$E$28)</f>
        <v>4.1999999999999989E-3</v>
      </c>
    </row>
    <row r="13" spans="1:8" x14ac:dyDescent="0.25">
      <c r="A13" s="30">
        <v>2023</v>
      </c>
      <c r="B13" s="6" t="s">
        <v>11</v>
      </c>
      <c r="C13" s="7" t="str">
        <f t="shared" si="0"/>
        <v>2023Diciembre</v>
      </c>
      <c r="D13" s="33">
        <v>111.72</v>
      </c>
      <c r="E13" s="8">
        <v>-2.0000000000000001E-4</v>
      </c>
      <c r="F13" s="8">
        <v>1.35E-2</v>
      </c>
      <c r="G13" s="8">
        <v>1.35E-2</v>
      </c>
      <c r="H13" s="9">
        <f>SUM(E13:$E$28)</f>
        <v>8.199999999999999E-3</v>
      </c>
    </row>
    <row r="14" spans="1:8" x14ac:dyDescent="0.25">
      <c r="A14" s="30">
        <v>2024</v>
      </c>
      <c r="B14" s="6" t="s">
        <v>12</v>
      </c>
      <c r="C14" s="7" t="str">
        <f t="shared" si="0"/>
        <v>2024Enero</v>
      </c>
      <c r="D14" s="33">
        <v>111.86</v>
      </c>
      <c r="E14" s="8">
        <v>1.2999999999999999E-3</v>
      </c>
      <c r="F14" s="8">
        <v>1.35E-2</v>
      </c>
      <c r="G14" s="8">
        <v>1.2999999999999999E-3</v>
      </c>
      <c r="H14" s="9">
        <f>SUM(E14:$E$28)</f>
        <v>8.3999999999999977E-3</v>
      </c>
    </row>
    <row r="15" spans="1:8" x14ac:dyDescent="0.25">
      <c r="A15" s="30">
        <v>2024</v>
      </c>
      <c r="B15" s="6" t="s">
        <v>13</v>
      </c>
      <c r="C15" s="7" t="str">
        <f t="shared" si="0"/>
        <v>2024Febrero</v>
      </c>
      <c r="D15" s="33">
        <v>111.96</v>
      </c>
      <c r="E15" s="8">
        <v>8.9999999999999998E-4</v>
      </c>
      <c r="F15" s="8">
        <v>1.43E-2</v>
      </c>
      <c r="G15" s="8">
        <v>2.2000000000000001E-3</v>
      </c>
      <c r="H15" s="9">
        <f>SUM(E15:$E$28)</f>
        <v>7.0999999999999987E-3</v>
      </c>
    </row>
    <row r="16" spans="1:8" x14ac:dyDescent="0.25">
      <c r="A16" s="30">
        <v>2024</v>
      </c>
      <c r="B16" s="6" t="s">
        <v>14</v>
      </c>
      <c r="C16" s="7" t="str">
        <f t="shared" si="0"/>
        <v>2024Marzo</v>
      </c>
      <c r="D16" s="34">
        <v>112.28</v>
      </c>
      <c r="E16" s="1">
        <v>2.8999999999999998E-3</v>
      </c>
      <c r="F16" s="1">
        <v>1.66E-2</v>
      </c>
      <c r="G16" s="1">
        <v>5.1000000000000004E-3</v>
      </c>
      <c r="H16" s="9">
        <f>SUM(E16:$E$28)</f>
        <v>6.1999999999999972E-3</v>
      </c>
    </row>
    <row r="17" spans="1:8" x14ac:dyDescent="0.25">
      <c r="A17" s="30">
        <v>2024</v>
      </c>
      <c r="B17" s="6" t="s">
        <v>15</v>
      </c>
      <c r="C17" s="7" t="str">
        <f t="shared" si="0"/>
        <v>2024Abril</v>
      </c>
      <c r="D17" s="34">
        <v>113.71</v>
      </c>
      <c r="E17" s="1">
        <v>1.2699999999999999E-2</v>
      </c>
      <c r="F17" s="1">
        <v>2.75E-2</v>
      </c>
      <c r="G17" s="1">
        <v>1.7899999999999999E-2</v>
      </c>
      <c r="H17" s="9">
        <f>SUM(E17:$E$28)</f>
        <v>3.2999999999999991E-3</v>
      </c>
    </row>
    <row r="18" spans="1:8" x14ac:dyDescent="0.25">
      <c r="A18" s="30">
        <v>2024</v>
      </c>
      <c r="B18" s="6" t="s">
        <v>16</v>
      </c>
      <c r="C18" s="7" t="str">
        <f t="shared" si="0"/>
        <v>2024Mayo</v>
      </c>
      <c r="D18" s="34">
        <v>113.58</v>
      </c>
      <c r="E18" s="1">
        <v>-1.1999999999999999E-3</v>
      </c>
      <c r="F18" s="1">
        <v>2.53E-2</v>
      </c>
      <c r="G18" s="1">
        <v>1.67E-2</v>
      </c>
      <c r="H18" s="9">
        <f>SUM(E18:$E$28)</f>
        <v>-9.4000000000000004E-3</v>
      </c>
    </row>
    <row r="19" spans="1:8" x14ac:dyDescent="0.25">
      <c r="A19" s="30">
        <v>2024</v>
      </c>
      <c r="B19" s="6" t="s">
        <v>17</v>
      </c>
      <c r="C19" s="7" t="str">
        <f t="shared" si="0"/>
        <v>2024Junio</v>
      </c>
      <c r="D19" s="34">
        <v>112.49</v>
      </c>
      <c r="E19" s="1">
        <v>-9.4999999999999998E-3</v>
      </c>
      <c r="F19" s="1">
        <v>1.18E-2</v>
      </c>
      <c r="G19" s="1">
        <v>7.0000000000000001E-3</v>
      </c>
      <c r="H19" s="9">
        <f>SUM(E19:$E$28)</f>
        <v>-8.2000000000000007E-3</v>
      </c>
    </row>
    <row r="20" spans="1:8" x14ac:dyDescent="0.25">
      <c r="A20" s="30">
        <v>2024</v>
      </c>
      <c r="B20" s="6" t="s">
        <v>1</v>
      </c>
      <c r="C20" s="7" t="str">
        <f t="shared" si="0"/>
        <v>2024Julio</v>
      </c>
      <c r="D20" s="35">
        <v>113.54</v>
      </c>
      <c r="E20" s="8">
        <v>9.2999999999999992E-3</v>
      </c>
      <c r="F20" s="8">
        <v>1.5699999999999999E-2</v>
      </c>
      <c r="G20" s="8">
        <v>1.6299999999999999E-2</v>
      </c>
      <c r="H20" s="9">
        <f>SUM(E20:$E$28)</f>
        <v>1.2999999999999995E-3</v>
      </c>
    </row>
    <row r="21" spans="1:8" x14ac:dyDescent="0.25">
      <c r="A21" s="30">
        <v>2024</v>
      </c>
      <c r="B21" s="6" t="s">
        <v>7</v>
      </c>
      <c r="C21" s="7" t="str">
        <f t="shared" si="0"/>
        <v>2024Agosto</v>
      </c>
      <c r="D21" s="35">
        <v>113.79</v>
      </c>
      <c r="E21" s="1">
        <v>2.2000000000000001E-3</v>
      </c>
      <c r="F21" s="1">
        <v>1.2800000000000001E-2</v>
      </c>
      <c r="G21" s="1">
        <v>1.8499999999999999E-2</v>
      </c>
      <c r="H21" s="9">
        <f>SUM(E21:$E$28)</f>
        <v>-8.0000000000000002E-3</v>
      </c>
    </row>
    <row r="22" spans="1:8" x14ac:dyDescent="0.25">
      <c r="A22" s="30">
        <v>2024</v>
      </c>
      <c r="B22" s="6" t="s">
        <v>8</v>
      </c>
      <c r="C22" s="7" t="str">
        <f t="shared" si="0"/>
        <v>2024Septiembre</v>
      </c>
      <c r="D22" s="35">
        <v>113.99</v>
      </c>
      <c r="E22" s="1">
        <v>1.8E-3</v>
      </c>
      <c r="F22" s="1">
        <v>1.4200000000000001E-2</v>
      </c>
      <c r="G22" s="1">
        <v>2.0299999999999999E-2</v>
      </c>
      <c r="H22" s="9">
        <f>SUM(E22:$E$28)</f>
        <v>-1.0200000000000001E-2</v>
      </c>
    </row>
    <row r="23" spans="1:8" x14ac:dyDescent="0.25">
      <c r="A23" s="30">
        <v>2024</v>
      </c>
      <c r="B23" s="6" t="s">
        <v>9</v>
      </c>
      <c r="C23" s="7" t="str">
        <f t="shared" si="0"/>
        <v>2024Octubre</v>
      </c>
      <c r="D23" s="35">
        <v>113.72</v>
      </c>
      <c r="E23" s="1">
        <v>-2.3999999999999998E-3</v>
      </c>
      <c r="F23" s="1">
        <v>1.3599999999999999E-2</v>
      </c>
      <c r="G23" s="1">
        <v>1.7899999999999999E-2</v>
      </c>
      <c r="H23" s="9">
        <f>SUM(E23:$E$28)</f>
        <v>-1.2000000000000002E-2</v>
      </c>
    </row>
    <row r="24" spans="1:8" x14ac:dyDescent="0.25">
      <c r="A24" s="30">
        <v>2024</v>
      </c>
      <c r="B24" s="6" t="s">
        <v>10</v>
      </c>
      <c r="C24" s="7" t="str">
        <f t="shared" si="0"/>
        <v>2024Noviembre</v>
      </c>
      <c r="D24" s="34">
        <v>113.42</v>
      </c>
      <c r="E24" s="1">
        <v>-2.5999999999999999E-3</v>
      </c>
      <c r="F24" s="1">
        <v>1.5100000000000001E-2</v>
      </c>
      <c r="G24" s="1">
        <v>1.5299999999999999E-2</v>
      </c>
      <c r="H24" s="9">
        <f>SUM(E24:$E$28)</f>
        <v>-9.6000000000000009E-3</v>
      </c>
    </row>
    <row r="25" spans="1:8" x14ac:dyDescent="0.25">
      <c r="A25" s="30">
        <v>2024</v>
      </c>
      <c r="B25" s="6" t="s">
        <v>11</v>
      </c>
      <c r="C25" s="7" t="str">
        <f t="shared" si="0"/>
        <v>2024Diciembre</v>
      </c>
      <c r="D25" s="34">
        <v>112.31</v>
      </c>
      <c r="E25" s="1">
        <v>-9.9000000000000008E-3</v>
      </c>
      <c r="F25" s="1">
        <v>5.3E-3</v>
      </c>
      <c r="G25" s="1">
        <v>5.3E-3</v>
      </c>
      <c r="H25" s="9">
        <f>SUM(E25:$E$28)</f>
        <v>-7.000000000000001E-3</v>
      </c>
    </row>
    <row r="26" spans="1:8" x14ac:dyDescent="0.25">
      <c r="A26" s="30">
        <v>2025</v>
      </c>
      <c r="B26" s="6" t="s">
        <v>12</v>
      </c>
      <c r="C26" s="7" t="str">
        <f t="shared" si="0"/>
        <v>2025Enero</v>
      </c>
      <c r="D26" s="34">
        <v>112.14</v>
      </c>
      <c r="E26" s="1">
        <v>-1.5E-3</v>
      </c>
      <c r="F26" s="1">
        <v>2.5999999999999999E-3</v>
      </c>
      <c r="G26" s="1">
        <v>-1.5E-3</v>
      </c>
      <c r="H26" s="9">
        <f>SUM(E26:$E$28)</f>
        <v>2.8999999999999998E-3</v>
      </c>
    </row>
    <row r="27" spans="1:8" x14ac:dyDescent="0.25">
      <c r="A27" s="30">
        <v>2025</v>
      </c>
      <c r="B27" s="6" t="s">
        <v>13</v>
      </c>
      <c r="D27" s="34">
        <v>112.24</v>
      </c>
      <c r="E27" s="1">
        <v>8.9999999999999998E-4</v>
      </c>
      <c r="F27" s="1">
        <v>2.5000000000000001E-3</v>
      </c>
      <c r="G27" s="1">
        <v>-5.9999999999999995E-4</v>
      </c>
      <c r="H27" s="9">
        <f>SUM(E27:$E$28)</f>
        <v>4.4000000000000003E-3</v>
      </c>
    </row>
    <row r="28" spans="1:8" x14ac:dyDescent="0.25">
      <c r="A28" s="30">
        <v>2025</v>
      </c>
      <c r="B28" s="6" t="s">
        <v>14</v>
      </c>
      <c r="D28" s="34">
        <v>112.63</v>
      </c>
      <c r="E28" s="1">
        <v>3.5000000000000001E-3</v>
      </c>
      <c r="F28" s="1">
        <v>3.0999999999999999E-3</v>
      </c>
      <c r="G28" s="1">
        <v>2.8999999999999998E-3</v>
      </c>
      <c r="H28" s="9">
        <f>SUM(E28:$E$28)</f>
        <v>3.5000000000000001E-3</v>
      </c>
    </row>
  </sheetData>
  <sheetProtection password="CA68" sheet="1" objects="1" scenarios="1"/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3"/>
  <sheetViews>
    <sheetView workbookViewId="0">
      <selection activeCell="D11" sqref="D11"/>
    </sheetView>
  </sheetViews>
  <sheetFormatPr baseColWidth="10" defaultColWidth="11.42578125" defaultRowHeight="15" x14ac:dyDescent="0.25"/>
  <sheetData>
    <row r="1" spans="1:2" x14ac:dyDescent="0.25">
      <c r="A1" t="s">
        <v>6</v>
      </c>
      <c r="B1" t="s">
        <v>2</v>
      </c>
    </row>
    <row r="2" spans="1:2" x14ac:dyDescent="0.25">
      <c r="A2" s="29"/>
      <c r="B2" t="s">
        <v>12</v>
      </c>
    </row>
    <row r="3" spans="1:2" x14ac:dyDescent="0.25">
      <c r="A3" s="29"/>
      <c r="B3" t="s">
        <v>13</v>
      </c>
    </row>
    <row r="4" spans="1:2" x14ac:dyDescent="0.25">
      <c r="A4" s="29">
        <v>2022</v>
      </c>
      <c r="B4" t="s">
        <v>14</v>
      </c>
    </row>
    <row r="5" spans="1:2" x14ac:dyDescent="0.25">
      <c r="A5" s="29">
        <v>2023</v>
      </c>
      <c r="B5" t="s">
        <v>15</v>
      </c>
    </row>
    <row r="6" spans="1:2" x14ac:dyDescent="0.25">
      <c r="A6" s="29">
        <v>2024</v>
      </c>
      <c r="B6" t="s">
        <v>16</v>
      </c>
    </row>
    <row r="7" spans="1:2" x14ac:dyDescent="0.25">
      <c r="B7" t="s">
        <v>17</v>
      </c>
    </row>
    <row r="8" spans="1:2" x14ac:dyDescent="0.25">
      <c r="B8" t="s">
        <v>1</v>
      </c>
    </row>
    <row r="9" spans="1:2" x14ac:dyDescent="0.25">
      <c r="B9" t="s">
        <v>7</v>
      </c>
    </row>
    <row r="10" spans="1:2" x14ac:dyDescent="0.25">
      <c r="B10" t="s">
        <v>8</v>
      </c>
    </row>
    <row r="11" spans="1:2" x14ac:dyDescent="0.25">
      <c r="B11" t="s">
        <v>9</v>
      </c>
    </row>
    <row r="12" spans="1:2" x14ac:dyDescent="0.25">
      <c r="B12" t="s">
        <v>10</v>
      </c>
    </row>
    <row r="13" spans="1:2" x14ac:dyDescent="0.25">
      <c r="B1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E27" sqref="E27"/>
    </sheetView>
  </sheetViews>
  <sheetFormatPr baseColWidth="10" defaultRowHeight="15" x14ac:dyDescent="0.25"/>
  <sheetData>
    <row r="1" spans="1:1" x14ac:dyDescent="0.25">
      <c r="A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Nancy Cristina Cevallos Quintana</cp:lastModifiedBy>
  <cp:lastPrinted>2023-02-08T20:07:45Z</cp:lastPrinted>
  <dcterms:created xsi:type="dcterms:W3CDTF">2016-09-07T19:27:27Z</dcterms:created>
  <dcterms:modified xsi:type="dcterms:W3CDTF">2025-04-07T16:57:49Z</dcterms:modified>
</cp:coreProperties>
</file>