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andrade\Documents\CALCULADORA PRESUPUESTO\2026\Abril\"/>
    </mc:Choice>
  </mc:AlternateContent>
  <xr:revisionPtr revIDLastSave="0" documentId="13_ncr:1_{CEA14EB0-8B7D-42BF-951C-7893F2A04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e Cálculo" sheetId="2" r:id="rId1"/>
    <sheet name="Inflación" sheetId="1" r:id="rId2"/>
    <sheet name="Hoja1" sheetId="3" state="hidden" r:id="rId3"/>
    <sheet name="Hoja2" sheetId="4" state="hidden" r:id="rId4"/>
  </sheets>
  <definedNames>
    <definedName name="_xlnm.Print_Area" localSheetId="0">'Tabla de Cálculo'!$A$3:$G$26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8" i="2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7" i="1"/>
  <c r="C47" i="1"/>
  <c r="C48" i="1"/>
  <c r="C49" i="1"/>
  <c r="C38" i="1"/>
  <c r="C39" i="1"/>
  <c r="C40" i="1"/>
  <c r="C41" i="1"/>
  <c r="C42" i="1"/>
  <c r="C43" i="1"/>
  <c r="C44" i="1"/>
  <c r="C45" i="1"/>
  <c r="C46" i="1"/>
  <c r="C36" i="1" l="1"/>
  <c r="C37" i="1"/>
  <c r="C35" i="1" l="1"/>
  <c r="C34" i="1" l="1"/>
  <c r="C33" i="1" l="1"/>
  <c r="C32" i="1" l="1"/>
  <c r="C31" i="1" l="1"/>
  <c r="C30" i="1" l="1"/>
  <c r="C27" i="1" l="1"/>
  <c r="C28" i="1"/>
  <c r="C29" i="1"/>
  <c r="C26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G10" i="2" l="1"/>
  <c r="G14" i="2"/>
  <c r="G15" i="2"/>
  <c r="G9" i="2"/>
  <c r="G11" i="2"/>
  <c r="G13" i="2"/>
  <c r="G16" i="2"/>
  <c r="G12" i="2"/>
  <c r="G8" i="2"/>
  <c r="C22" i="2" l="1"/>
  <c r="C18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Proaño</author>
    <author>Lisett Lalama</author>
  </authors>
  <commentList>
    <comment ref="A7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Ingrese el código del Procedimiento de Contratación que será objeto de análisis. </t>
        </r>
      </text>
    </comment>
    <comment ref="B7" authorId="0" shapeId="0" xr:uid="{00000000-0006-0000-0000-000002000000}">
      <text>
        <r>
          <rPr>
            <sz val="9"/>
            <color rgb="FF000000"/>
            <rFont val="Tahoma"/>
            <family val="2"/>
          </rPr>
          <t>Ingrese el nombre de la Entidad Contratante que publicó el procedimiento de contratación que será objeto de este análisis.</t>
        </r>
      </text>
    </comment>
    <comment ref="C7" authorId="0" shapeId="0" xr:uid="{00000000-0006-0000-0000-000003000000}">
      <text>
        <r>
          <rPr>
            <sz val="9"/>
            <color rgb="FF000000"/>
            <rFont val="Tahoma"/>
            <family val="2"/>
          </rPr>
          <t>Seleccione el año en que se adjudicó el procedimiento de contratación que será objeto de análisis.</t>
        </r>
      </text>
    </comment>
    <comment ref="D7" authorId="0" shapeId="0" xr:uid="{00000000-0006-0000-0000-000004000000}">
      <text>
        <r>
          <rPr>
            <sz val="9"/>
            <color rgb="FF000000"/>
            <rFont val="Tahoma"/>
            <family val="2"/>
          </rPr>
          <t>Seleccione el mes en que se adjudicó el procedimiento de contratación que será objeto de análisis.</t>
        </r>
      </text>
    </comment>
    <comment ref="E7" authorId="0" shapeId="0" xr:uid="{00000000-0006-0000-0000-000005000000}">
      <text>
        <r>
          <rPr>
            <sz val="9"/>
            <color rgb="FF000000"/>
            <rFont val="Tahoma"/>
            <family val="2"/>
          </rPr>
          <t>Cálculo de la inflación acumulada correspondiente al mes y año de adjudicación.Se calcula de forma automática de acuerdo a los datos ingresados.</t>
        </r>
      </text>
    </comment>
    <comment ref="F7" authorId="1" shapeId="0" xr:uid="{00000000-0006-0000-0000-000006000000}">
      <text>
        <r>
          <rPr>
            <sz val="9"/>
            <color rgb="FF000000"/>
            <rFont val="Tahoma"/>
            <family val="2"/>
          </rPr>
          <t>Ingrese el Valor Unitario Adjudicado</t>
        </r>
      </text>
    </comment>
    <comment ref="G7" authorId="1" shapeId="0" xr:uid="{00000000-0006-0000-0000-000007000000}">
      <text>
        <r>
          <rPr>
            <sz val="9"/>
            <color rgb="FF000000"/>
            <rFont val="Tahoma"/>
            <family val="2"/>
          </rPr>
          <t>Valor Adjudicado Unitario (Calculado con datos de inflación)</t>
        </r>
      </text>
    </comment>
  </commentList>
</comments>
</file>

<file path=xl/sharedStrings.xml><?xml version="1.0" encoding="utf-8"?>
<sst xmlns="http://schemas.openxmlformats.org/spreadsheetml/2006/main" count="101" uniqueCount="34">
  <si>
    <t>Índice</t>
  </si>
  <si>
    <t>Julio</t>
  </si>
  <si>
    <t>Mes</t>
  </si>
  <si>
    <t>Inflación Mensual</t>
  </si>
  <si>
    <t>Inflación Anual</t>
  </si>
  <si>
    <t>Inflación Acumulada</t>
  </si>
  <si>
    <t>Año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</si>
  <si>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</si>
  <si>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</si>
  <si>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</si>
  <si>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</si>
  <si>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</si>
  <si>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</si>
  <si>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</si>
  <si>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</si>
  <si>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</si>
  <si>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</si>
  <si>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</si>
  <si>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 Inflación utilizada: www.ecuadorencifras.gob.ec</t>
  </si>
  <si>
    <t>Código Procedimiento</t>
  </si>
  <si>
    <t>Entidad</t>
  </si>
  <si>
    <t>Año/Mes</t>
  </si>
  <si>
    <t>Valor Unitario Adjudicado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</si>
  <si>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</si>
  <si>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>Inflación Acumulada para cálculo</t>
  </si>
  <si>
    <t>Descripción del Objeto Contractual / Items</t>
  </si>
  <si>
    <t>CPC N9</t>
  </si>
  <si>
    <t>Valor Unitario Más Bajo</t>
  </si>
  <si>
    <t>Valor Unitario Más Alto</t>
  </si>
  <si>
    <t>Valor Unitario Promedio</t>
  </si>
  <si>
    <t xml:space="preserve">CÁLCULO DEL PRESUPUESTO REFERENCIAL A SER UTILIZADO EN UN PROCEDIMIENTO DE CONTRATACIÓN </t>
  </si>
  <si>
    <t>Valor Unitario a Precio Actual</t>
  </si>
  <si>
    <t>NO APLICA</t>
  </si>
  <si>
    <t>Actualizada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</si>
</sst>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6" borderId="0" xfId="0" applyFill="1" applyAlignment="1">
      <alignment wrapText="1"/>
    </xf>
    <xf numFmtId="0" fontId="0" fillId="0" borderId="10" xfId="0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434050</xdr:colOff>
      <xdr:row>0</xdr:row>
      <xdr:rowOff>120569</xdr:rowOff>
    </xdr:from>
    <xdr:to>
      <xdr:col>5</xdr:col>
      <xdr:colOff>144683</xdr:colOff>
      <xdr:row>2</xdr:row>
      <xdr:rowOff>34152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80" y="120569"/>
          <a:ext cx="6402247" cy="11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45"/>
  <sheetViews>
    <sheetView tabSelected="1" topLeftCell="A4" zoomScaleNormal="100" zoomScaleSheetLayoutView="100" workbookViewId="0">
      <selection activeCell="C8" sqref="C8:D8"/>
    </sheetView>
  </sheetViews>
  <sheetFormatPr baseColWidth="10" defaultColWidth="11.42578125" defaultRowHeight="15" zeroHeight="1" x14ac:dyDescent="0.25"/>
  <cols>
    <col min="1" max="1" width="26.7109375" style="1" bestFit="1" customWidth="1"/>
    <col min="2" max="2" width="61" style="1" customWidth="1"/>
    <col min="3" max="3" width="12.7109375" style="1" customWidth="1"/>
    <col min="4" max="5" width="13.42578125" style="1" customWidth="1"/>
    <col min="6" max="6" width="13.42578125" style="1" bestFit="1" customWidth="1"/>
    <col min="7" max="7" width="29.140625" style="1" customWidth="1"/>
    <col min="8" max="13" width="11.42578125" style="6" customWidth="1"/>
    <col min="14" max="15" width="11.42578125" style="6"/>
    <col min="16" max="16384" width="11.42578125" style="2"/>
  </cols>
  <sheetData>
    <row r="1" spans="1:7" ht="23.25" customHeight="1" x14ac:dyDescent="0.25">
      <c r="A1" s="20"/>
      <c r="B1" s="20"/>
      <c r="C1" s="20"/>
      <c r="D1" s="20"/>
      <c r="E1" s="20"/>
      <c r="F1" s="20"/>
      <c r="G1" s="20"/>
    </row>
    <row r="2" spans="1:7" ht="72" customHeight="1" x14ac:dyDescent="0.25">
      <c r="A2" s="20"/>
      <c r="B2" s="20"/>
      <c r="C2" s="20"/>
      <c r="D2" s="20"/>
      <c r="E2" s="20"/>
      <c r="F2" s="20"/>
      <c r="G2" s="20"/>
    </row>
    <row r="3" spans="1:7" ht="32.25" customHeight="1" thickBot="1" x14ac:dyDescent="0.3">
      <c r="A3" s="49" t="s">
        <v>30</v>
      </c>
      <c r="B3" s="49"/>
      <c r="C3" s="49"/>
      <c r="D3" s="49"/>
      <c r="E3" s="49"/>
      <c r="F3" s="49"/>
      <c r="G3" s="49"/>
    </row>
    <row r="4" spans="1:7" ht="48" customHeight="1" thickBot="1" x14ac:dyDescent="0.3">
      <c r="A4" s="15" t="s">
        <v>25</v>
      </c>
      <c r="B4" s="53"/>
      <c r="C4" s="53"/>
      <c r="D4" s="53"/>
      <c r="E4" s="53"/>
      <c r="F4" s="53"/>
      <c r="G4" s="54"/>
    </row>
    <row r="5" spans="1:7" ht="18" customHeight="1" thickBot="1" x14ac:dyDescent="0.3">
      <c r="A5" s="15" t="s">
        <v>26</v>
      </c>
      <c r="B5" s="55"/>
      <c r="C5" s="55"/>
      <c r="D5" s="55"/>
      <c r="E5" s="55"/>
      <c r="F5" s="55"/>
      <c r="G5" s="56"/>
    </row>
    <row r="6" spans="1:7" ht="15.75" thickBot="1" x14ac:dyDescent="0.3">
      <c r="A6" s="10"/>
      <c r="B6" s="10"/>
      <c r="C6" s="10"/>
      <c r="D6" s="10"/>
      <c r="E6" s="10"/>
      <c r="F6" s="10"/>
      <c r="G6" s="10"/>
    </row>
    <row r="7" spans="1:7" ht="30.75" thickBot="1" x14ac:dyDescent="0.3">
      <c r="A7" s="11" t="s">
        <v>19</v>
      </c>
      <c r="B7" s="26" t="s">
        <v>20</v>
      </c>
      <c r="C7" s="24" t="s">
        <v>6</v>
      </c>
      <c r="D7" s="27" t="s">
        <v>2</v>
      </c>
      <c r="E7" s="24" t="s">
        <v>5</v>
      </c>
      <c r="F7" s="27" t="s">
        <v>22</v>
      </c>
      <c r="G7" s="24" t="s">
        <v>31</v>
      </c>
    </row>
    <row r="8" spans="1:7" ht="15" customHeight="1" x14ac:dyDescent="0.25">
      <c r="A8" s="21"/>
      <c r="B8" s="41"/>
      <c r="C8" s="42"/>
      <c r="D8" s="22"/>
      <c r="E8" s="25" t="str">
        <f>IFERROR(VLOOKUP((CONCATENATE(C8,D8)),Inflación!$C$3:$H$40,6,0),"")</f>
        <v/>
      </c>
      <c r="F8" s="22"/>
      <c r="G8" s="25" t="str">
        <f t="shared" ref="G8:G16" si="0">IFERROR(+F8*(1+E8),"")</f>
        <v/>
      </c>
    </row>
    <row r="9" spans="1:7" ht="15" customHeight="1" x14ac:dyDescent="0.25">
      <c r="A9" s="16"/>
      <c r="B9" s="40"/>
      <c r="C9" s="42"/>
      <c r="D9" s="28"/>
      <c r="E9" s="25" t="str">
        <f>IFERROR(VLOOKUP((CONCATENATE(C9,D9)),Inflación!$C$3:$H$40,6,0),"")</f>
        <v/>
      </c>
      <c r="F9" s="28"/>
      <c r="G9" s="25" t="str">
        <f t="shared" si="0"/>
        <v/>
      </c>
    </row>
    <row r="10" spans="1:7" ht="15" customHeight="1" x14ac:dyDescent="0.25">
      <c r="A10" s="16"/>
      <c r="B10" s="40"/>
      <c r="C10" s="42"/>
      <c r="D10" s="28"/>
      <c r="E10" s="25" t="str">
        <f>IFERROR(VLOOKUP((CONCATENATE(C10,D10)),Inflación!$C$3:$H$40,6,0),"")</f>
        <v/>
      </c>
      <c r="F10" s="28"/>
      <c r="G10" s="25" t="str">
        <f t="shared" si="0"/>
        <v/>
      </c>
    </row>
    <row r="11" spans="1:7" ht="15" customHeight="1" x14ac:dyDescent="0.25">
      <c r="A11" s="16"/>
      <c r="B11" s="40"/>
      <c r="C11" s="42"/>
      <c r="D11" s="28"/>
      <c r="E11" s="25" t="str">
        <f>IFERROR(VLOOKUP((CONCATENATE(C11,D11)),Inflación!$C$3:$H$40,6,0),"")</f>
        <v/>
      </c>
      <c r="F11" s="28"/>
      <c r="G11" s="25" t="str">
        <f t="shared" si="0"/>
        <v/>
      </c>
    </row>
    <row r="12" spans="1:7" ht="15" customHeight="1" x14ac:dyDescent="0.25">
      <c r="A12" s="16"/>
      <c r="B12" s="40"/>
      <c r="C12" s="42"/>
      <c r="D12" s="28"/>
      <c r="E12" s="25" t="str">
        <f>IFERROR(VLOOKUP((CONCATENATE(C12,D12)),Inflación!$C$3:$H$40,6,0),"")</f>
        <v/>
      </c>
      <c r="F12" s="28"/>
      <c r="G12" s="25" t="str">
        <f t="shared" si="0"/>
        <v/>
      </c>
    </row>
    <row r="13" spans="1:7" ht="15" customHeight="1" x14ac:dyDescent="0.25">
      <c r="A13" s="16"/>
      <c r="B13" s="40"/>
      <c r="C13" s="42"/>
      <c r="D13" s="28"/>
      <c r="E13" s="25" t="str">
        <f>IFERROR(VLOOKUP((CONCATENATE(C13,D13)),Inflación!$C$3:$H$40,6,0),"")</f>
        <v/>
      </c>
      <c r="F13" s="28"/>
      <c r="G13" s="25" t="str">
        <f t="shared" si="0"/>
        <v/>
      </c>
    </row>
    <row r="14" spans="1:7" x14ac:dyDescent="0.25">
      <c r="A14" s="16"/>
      <c r="B14" s="40"/>
      <c r="C14" s="42"/>
      <c r="D14" s="28"/>
      <c r="E14" s="25" t="str">
        <f>IFERROR(VLOOKUP((CONCATENATE(C14,D14)),Inflación!$C$3:$H$40,6,0),"")</f>
        <v/>
      </c>
      <c r="F14" s="23"/>
      <c r="G14" s="25" t="str">
        <f t="shared" si="0"/>
        <v/>
      </c>
    </row>
    <row r="15" spans="1:7" x14ac:dyDescent="0.25">
      <c r="A15" s="17"/>
      <c r="B15" s="40"/>
      <c r="C15" s="42"/>
      <c r="D15" s="28"/>
      <c r="E15" s="25" t="str">
        <f>IFERROR(VLOOKUP((CONCATENATE(C15,D15)),Inflación!$C$3:$H$40,6,0),"")</f>
        <v/>
      </c>
      <c r="F15" s="23"/>
      <c r="G15" s="25" t="str">
        <f t="shared" si="0"/>
        <v/>
      </c>
    </row>
    <row r="16" spans="1:7" ht="15.75" thickBot="1" x14ac:dyDescent="0.3">
      <c r="A16" s="44"/>
      <c r="B16" s="45"/>
      <c r="C16" s="43"/>
      <c r="D16" s="46"/>
      <c r="E16" s="25" t="str">
        <f>IFERROR(VLOOKUP((CONCATENATE(C16,D16)),Inflación!$C$3:$H$40,6,0),"")</f>
        <v/>
      </c>
      <c r="F16" s="48"/>
      <c r="G16" s="47" t="str">
        <f t="shared" si="0"/>
        <v/>
      </c>
    </row>
    <row r="17" spans="1:7" ht="15.75" thickBot="1" x14ac:dyDescent="0.3">
      <c r="A17" s="9"/>
      <c r="B17" s="3"/>
      <c r="C17" s="3"/>
      <c r="D17" s="3"/>
      <c r="E17" s="3"/>
      <c r="F17" s="3"/>
      <c r="G17" s="3"/>
    </row>
    <row r="18" spans="1:7" ht="23.25" customHeight="1" thickBot="1" x14ac:dyDescent="0.3">
      <c r="A18" s="51" t="s">
        <v>29</v>
      </c>
      <c r="B18" s="52"/>
      <c r="C18" s="13" t="str">
        <f>IFERROR(AVERAGE(G8:G16),"")</f>
        <v/>
      </c>
      <c r="D18" s="3"/>
      <c r="E18" s="3"/>
      <c r="F18" s="3"/>
      <c r="G18" s="3"/>
    </row>
    <row r="19" spans="1:7" ht="23.25" customHeight="1" thickBot="1" x14ac:dyDescent="0.3">
      <c r="A19" s="3"/>
      <c r="B19" s="3"/>
      <c r="C19" s="3"/>
      <c r="D19" s="3"/>
      <c r="E19" s="3"/>
      <c r="F19" s="3"/>
      <c r="G19" s="3"/>
    </row>
    <row r="20" spans="1:7" ht="23.25" customHeight="1" thickBot="1" x14ac:dyDescent="0.3">
      <c r="A20" s="51" t="s">
        <v>28</v>
      </c>
      <c r="B20" s="52"/>
      <c r="C20" s="13">
        <f>IFERROR(MAX(G8:G16),"")</f>
        <v>0</v>
      </c>
      <c r="D20" s="3"/>
      <c r="E20" s="3"/>
      <c r="F20" s="3"/>
      <c r="G20" s="3"/>
    </row>
    <row r="21" spans="1:7" ht="23.25" customHeight="1" thickBot="1" x14ac:dyDescent="0.3">
      <c r="A21" s="3"/>
      <c r="B21" s="3"/>
      <c r="C21" s="3"/>
      <c r="D21" s="3"/>
      <c r="E21" s="3"/>
      <c r="F21" s="3"/>
      <c r="G21" s="3"/>
    </row>
    <row r="22" spans="1:7" ht="23.25" customHeight="1" thickBot="1" x14ac:dyDescent="0.3">
      <c r="A22" s="51" t="s">
        <v>27</v>
      </c>
      <c r="B22" s="52"/>
      <c r="C22" s="13">
        <f>IFERROR(MIN(G8:G16),"")</f>
        <v>0</v>
      </c>
      <c r="D22" s="3"/>
      <c r="E22" s="3"/>
      <c r="F22" s="3"/>
      <c r="G22" s="3"/>
    </row>
    <row r="23" spans="1:7" ht="23.25" customHeight="1" x14ac:dyDescent="0.25">
      <c r="A23" s="14"/>
      <c r="B23" s="14"/>
      <c r="C23" s="14"/>
      <c r="D23" s="3"/>
      <c r="E23" s="3"/>
      <c r="F23" s="3"/>
      <c r="G23" s="3"/>
    </row>
    <row r="24" spans="1:7" ht="28.15" customHeight="1" x14ac:dyDescent="0.25">
      <c r="A24" s="3" t="s">
        <v>18</v>
      </c>
      <c r="B24" s="9"/>
      <c r="C24" s="9"/>
      <c r="D24" s="9"/>
      <c r="E24" s="9"/>
      <c r="F24" s="9"/>
      <c r="G24" s="9"/>
    </row>
    <row r="25" spans="1:7" x14ac:dyDescent="0.25">
      <c r="A25" s="9" t="s">
        <v>33</v>
      </c>
      <c r="B25" s="8"/>
      <c r="C25" s="8"/>
      <c r="D25" s="8"/>
      <c r="E25" s="8"/>
      <c r="F25" s="8"/>
      <c r="G25" s="8"/>
    </row>
    <row r="26" spans="1:7" ht="35.25" customHeight="1" x14ac:dyDescent="0.25">
      <c r="A26" s="50" t="s">
        <v>23</v>
      </c>
      <c r="B26" s="50"/>
      <c r="C26" s="50"/>
      <c r="D26" s="50"/>
      <c r="E26" s="50"/>
      <c r="F26" s="50"/>
      <c r="G26" s="50"/>
    </row>
    <row r="27" spans="1:7" x14ac:dyDescent="0.25">
      <c r="A27" s="18"/>
      <c r="B27" s="18"/>
      <c r="C27" s="18"/>
      <c r="D27" s="18"/>
      <c r="E27" s="18"/>
      <c r="F27" s="18"/>
      <c r="G27" s="18"/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/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  <row r="45" spans="1:7" x14ac:dyDescent="0.25"/>
  </sheetData>
  <sheetProtection algorithmName="SHA-512" hashValue="p0uwZqomCZab6HtXP+9klmW5DCbTXBDId2YO6e9scPfHWGfNkK/3PCXYXlO20AVcP9Ic/ZcfAWVvrxEl9kygEw==" saltValue="UQH8PeSKB5FidgYp3Gst8w==" spinCount="100000" sheet="1" objects="1" scenarios="1"/>
  <mergeCells count="7">
    <mergeCell ref="A3:G3"/>
    <mergeCell ref="A26:G26"/>
    <mergeCell ref="A18:B18"/>
    <mergeCell ref="A22:B22"/>
    <mergeCell ref="A20:B20"/>
    <mergeCell ref="B4:G4"/>
    <mergeCell ref="B5:G5"/>
  </mergeCells>
  <phoneticPr fontId="7" type="noConversion"/>
  <dataValidations count="1">
    <dataValidation type="list" allowBlank="1" showInputMessage="1" showErrorMessage="1" sqref="C8:C16" xr:uid="{C68111E1-8DCB-410E-880A-ABDB9D0E576F}">
      <formula1>"2024,2025,2026"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Hoja1!B$2:B$13</xm:f>
          </x14:formula1>
          <xm:sqref>D8:D16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showGridLines="0" topLeftCell="A23" zoomScale="115" zoomScaleNormal="115" workbookViewId="0">
      <selection activeCell="E40" sqref="E40"/>
    </sheetView>
  </sheetViews>
  <sheetFormatPr baseColWidth="10" defaultColWidth="11.42578125" defaultRowHeight="15" x14ac:dyDescent="0.25"/>
  <cols>
    <col min="1" max="1" width="11.42578125" style="31"/>
    <col min="2" max="2" width="11.42578125" style="31" customWidth="1"/>
    <col min="3" max="3" width="15.5703125" style="39" hidden="1" customWidth="1"/>
    <col min="4" max="7" width="11.42578125" style="29"/>
    <col min="8" max="8" width="19.42578125" style="29" customWidth="1"/>
    <col min="9" max="9" width="20.140625" customWidth="1"/>
    <col min="10" max="10" width="12.140625" customWidth="1"/>
    <col min="11" max="12" width="11.42578125" customWidth="1"/>
  </cols>
  <sheetData>
    <row r="1" spans="1:8" s="12" customFormat="1" ht="30" x14ac:dyDescent="0.25">
      <c r="A1" s="4" t="s">
        <v>6</v>
      </c>
      <c r="B1" s="4" t="s">
        <v>2</v>
      </c>
      <c r="C1" s="4" t="s">
        <v>21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24</v>
      </c>
    </row>
    <row r="2" spans="1:8" ht="20.100000000000001" customHeight="1" x14ac:dyDescent="0.25">
      <c r="A2" s="30">
        <v>2023</v>
      </c>
      <c r="B2" s="30" t="s">
        <v>12</v>
      </c>
      <c r="C2" s="38" t="str">
        <f t="shared" ref="C2:C29" si="0">CONCATENATE(A2,B2)</f>
        <v>2023Enero</v>
      </c>
      <c r="D2" s="32">
        <v>110.36</v>
      </c>
      <c r="E2" s="33">
        <v>1.1999999999999999E-3</v>
      </c>
      <c r="F2" s="33">
        <v>3.1199999999999999E-2</v>
      </c>
      <c r="G2" s="33">
        <v>1.1999999999999999E-3</v>
      </c>
      <c r="H2" s="5" t="s">
        <v>32</v>
      </c>
    </row>
    <row r="3" spans="1:8" ht="20.100000000000001" customHeight="1" x14ac:dyDescent="0.25">
      <c r="A3" s="30">
        <v>2023</v>
      </c>
      <c r="B3" s="30" t="s">
        <v>13</v>
      </c>
      <c r="C3" s="38" t="str">
        <f t="shared" si="0"/>
        <v>2023Febrero</v>
      </c>
      <c r="D3" s="32">
        <v>110.38</v>
      </c>
      <c r="E3" s="33">
        <v>2.0000000000000001E-4</v>
      </c>
      <c r="F3" s="33">
        <v>2.9000000000000001E-2</v>
      </c>
      <c r="G3" s="33">
        <v>1.4E-3</v>
      </c>
      <c r="H3" s="5" t="s">
        <v>32</v>
      </c>
    </row>
    <row r="4" spans="1:8" ht="20.100000000000001" customHeight="1" x14ac:dyDescent="0.25">
      <c r="A4" s="30">
        <v>2023</v>
      </c>
      <c r="B4" s="30" t="s">
        <v>14</v>
      </c>
      <c r="C4" s="38" t="str">
        <f t="shared" si="0"/>
        <v>2023Marzo</v>
      </c>
      <c r="D4" s="32">
        <v>110.45</v>
      </c>
      <c r="E4" s="33">
        <v>5.9999999999999995E-4</v>
      </c>
      <c r="F4" s="33">
        <v>2.8500000000000001E-2</v>
      </c>
      <c r="G4" s="33">
        <v>2E-3</v>
      </c>
      <c r="H4" s="5" t="s">
        <v>32</v>
      </c>
    </row>
    <row r="5" spans="1:8" ht="20.100000000000001" customHeight="1" x14ac:dyDescent="0.25">
      <c r="A5" s="30">
        <v>2023</v>
      </c>
      <c r="B5" s="30" t="s">
        <v>15</v>
      </c>
      <c r="C5" s="38" t="str">
        <f t="shared" si="0"/>
        <v>2023Abril</v>
      </c>
      <c r="D5" s="32">
        <v>110.67</v>
      </c>
      <c r="E5" s="33">
        <v>2E-3</v>
      </c>
      <c r="F5" s="33">
        <v>2.4400000000000002E-2</v>
      </c>
      <c r="G5" s="33">
        <v>4.0000000000000001E-3</v>
      </c>
      <c r="H5" s="5" t="s">
        <v>32</v>
      </c>
    </row>
    <row r="6" spans="1:8" ht="20.100000000000001" customHeight="1" x14ac:dyDescent="0.25">
      <c r="A6" s="30">
        <v>2023</v>
      </c>
      <c r="B6" s="30" t="s">
        <v>16</v>
      </c>
      <c r="C6" s="38" t="str">
        <f t="shared" si="0"/>
        <v>2023Mayo</v>
      </c>
      <c r="D6" s="32">
        <v>110.77</v>
      </c>
      <c r="E6" s="33">
        <v>8.9999999999999998E-4</v>
      </c>
      <c r="F6" s="33">
        <v>1.9699999999999999E-2</v>
      </c>
      <c r="G6" s="33">
        <v>4.8999999999999998E-3</v>
      </c>
      <c r="H6" s="5" t="s">
        <v>32</v>
      </c>
    </row>
    <row r="7" spans="1:8" ht="20.100000000000001" customHeight="1" x14ac:dyDescent="0.25">
      <c r="A7" s="30">
        <v>2023</v>
      </c>
      <c r="B7" s="30" t="s">
        <v>17</v>
      </c>
      <c r="C7" s="38" t="str">
        <f t="shared" si="0"/>
        <v>2023Junio</v>
      </c>
      <c r="D7" s="32">
        <v>111.18</v>
      </c>
      <c r="E7" s="33">
        <v>3.7000000000000002E-3</v>
      </c>
      <c r="F7" s="33">
        <v>1.6899999999999998E-2</v>
      </c>
      <c r="G7" s="33">
        <v>8.6999999999999994E-3</v>
      </c>
      <c r="H7" s="5" t="s">
        <v>32</v>
      </c>
    </row>
    <row r="8" spans="1:8" ht="20.100000000000001" customHeight="1" x14ac:dyDescent="0.25">
      <c r="A8" s="30">
        <v>2023</v>
      </c>
      <c r="B8" s="30" t="s">
        <v>1</v>
      </c>
      <c r="C8" s="38" t="str">
        <f t="shared" si="0"/>
        <v>2023Julio</v>
      </c>
      <c r="D8" s="32">
        <v>111.78</v>
      </c>
      <c r="E8" s="33">
        <v>5.4000000000000003E-3</v>
      </c>
      <c r="F8" s="33">
        <v>2.07E-2</v>
      </c>
      <c r="G8" s="33">
        <v>1.41E-2</v>
      </c>
      <c r="H8" s="5" t="s">
        <v>32</v>
      </c>
    </row>
    <row r="9" spans="1:8" ht="20.100000000000001" customHeight="1" x14ac:dyDescent="0.25">
      <c r="A9" s="30">
        <v>2023</v>
      </c>
      <c r="B9" s="30" t="s">
        <v>7</v>
      </c>
      <c r="C9" s="38" t="str">
        <f t="shared" si="0"/>
        <v>2023Agosto</v>
      </c>
      <c r="D9" s="32">
        <v>112.34</v>
      </c>
      <c r="E9" s="33">
        <v>5.0000000000000001E-3</v>
      </c>
      <c r="F9" s="33">
        <v>2.5600000000000001E-2</v>
      </c>
      <c r="G9" s="33">
        <v>1.9199999999999998E-2</v>
      </c>
      <c r="H9" s="5" t="s">
        <v>32</v>
      </c>
    </row>
    <row r="10" spans="1:8" ht="20.100000000000001" customHeight="1" x14ac:dyDescent="0.25">
      <c r="A10" s="30">
        <v>2023</v>
      </c>
      <c r="B10" s="30" t="s">
        <v>8</v>
      </c>
      <c r="C10" s="38" t="str">
        <f t="shared" si="0"/>
        <v>2023Septiembre</v>
      </c>
      <c r="D10" s="32">
        <v>112.39</v>
      </c>
      <c r="E10" s="33">
        <v>4.0000000000000002E-4</v>
      </c>
      <c r="F10" s="33">
        <v>2.23E-2</v>
      </c>
      <c r="G10" s="33">
        <v>1.9599999999999999E-2</v>
      </c>
      <c r="H10" s="5" t="s">
        <v>32</v>
      </c>
    </row>
    <row r="11" spans="1:8" ht="20.100000000000001" customHeight="1" x14ac:dyDescent="0.25">
      <c r="A11" s="30">
        <v>2023</v>
      </c>
      <c r="B11" s="30" t="s">
        <v>9</v>
      </c>
      <c r="C11" s="38" t="str">
        <f t="shared" si="0"/>
        <v>2023Octubre</v>
      </c>
      <c r="D11" s="32">
        <v>112.19</v>
      </c>
      <c r="E11" s="33">
        <v>-1.8E-3</v>
      </c>
      <c r="F11" s="33">
        <v>1.9300000000000001E-2</v>
      </c>
      <c r="G11" s="33">
        <v>1.78E-2</v>
      </c>
      <c r="H11" s="5" t="s">
        <v>32</v>
      </c>
    </row>
    <row r="12" spans="1:8" ht="20.100000000000001" customHeight="1" x14ac:dyDescent="0.25">
      <c r="A12" s="30">
        <v>2023</v>
      </c>
      <c r="B12" s="30" t="s">
        <v>10</v>
      </c>
      <c r="C12" s="38" t="str">
        <f t="shared" si="0"/>
        <v>2023Noviembre</v>
      </c>
      <c r="D12" s="32">
        <v>111.74</v>
      </c>
      <c r="E12" s="33">
        <v>-4.0000000000000001E-3</v>
      </c>
      <c r="F12" s="33">
        <v>1.5299999999999999E-2</v>
      </c>
      <c r="G12" s="33">
        <v>1.37E-2</v>
      </c>
      <c r="H12" s="5" t="s">
        <v>32</v>
      </c>
    </row>
    <row r="13" spans="1:8" ht="20.100000000000001" customHeight="1" x14ac:dyDescent="0.25">
      <c r="A13" s="30">
        <v>2023</v>
      </c>
      <c r="B13" s="30" t="s">
        <v>11</v>
      </c>
      <c r="C13" s="38" t="str">
        <f t="shared" si="0"/>
        <v>2023Diciembre</v>
      </c>
      <c r="D13" s="32">
        <v>111.72</v>
      </c>
      <c r="E13" s="33">
        <v>-2.0000000000000001E-4</v>
      </c>
      <c r="F13" s="33">
        <v>1.35E-2</v>
      </c>
      <c r="G13" s="33">
        <v>1.35E-2</v>
      </c>
      <c r="H13" s="5" t="s">
        <v>32</v>
      </c>
    </row>
    <row r="14" spans="1:8" ht="20.100000000000001" customHeight="1" x14ac:dyDescent="0.25">
      <c r="A14" s="30">
        <v>2024</v>
      </c>
      <c r="B14" s="30" t="s">
        <v>12</v>
      </c>
      <c r="C14" s="38" t="str">
        <f t="shared" si="0"/>
        <v>2024Enero</v>
      </c>
      <c r="D14" s="32">
        <v>111.86</v>
      </c>
      <c r="E14" s="33">
        <v>1.2999999999999999E-3</v>
      </c>
      <c r="F14" s="33">
        <v>1.35E-2</v>
      </c>
      <c r="G14" s="33">
        <v>1.2999999999999999E-3</v>
      </c>
      <c r="H14" s="5" t="s">
        <v>32</v>
      </c>
    </row>
    <row r="15" spans="1:8" ht="20.100000000000001" customHeight="1" x14ac:dyDescent="0.25">
      <c r="A15" s="30">
        <v>2024</v>
      </c>
      <c r="B15" s="30" t="s">
        <v>13</v>
      </c>
      <c r="C15" s="38" t="str">
        <f t="shared" si="0"/>
        <v>2024Febrero</v>
      </c>
      <c r="D15" s="32">
        <v>111.96</v>
      </c>
      <c r="E15" s="33">
        <v>8.9999999999999998E-4</v>
      </c>
      <c r="F15" s="33">
        <v>1.43E-2</v>
      </c>
      <c r="G15" s="33">
        <v>2.2000000000000001E-3</v>
      </c>
      <c r="H15" s="5" t="s">
        <v>32</v>
      </c>
    </row>
    <row r="16" spans="1:8" ht="20.100000000000001" customHeight="1" x14ac:dyDescent="0.25">
      <c r="A16" s="30">
        <v>2024</v>
      </c>
      <c r="B16" s="30" t="s">
        <v>14</v>
      </c>
      <c r="C16" s="38" t="str">
        <f t="shared" si="0"/>
        <v>2024Marzo</v>
      </c>
      <c r="D16" s="34">
        <v>112.28</v>
      </c>
      <c r="E16" s="35">
        <v>2.8999999999999998E-3</v>
      </c>
      <c r="F16" s="35">
        <v>1.66E-2</v>
      </c>
      <c r="G16" s="35">
        <v>5.1000000000000004E-3</v>
      </c>
      <c r="H16" s="5" t="s">
        <v>32</v>
      </c>
    </row>
    <row r="17" spans="1:8" ht="20.100000000000001" customHeight="1" x14ac:dyDescent="0.25">
      <c r="A17" s="30">
        <v>2024</v>
      </c>
      <c r="B17" s="30" t="s">
        <v>15</v>
      </c>
      <c r="C17" s="38" t="str">
        <f t="shared" si="0"/>
        <v>2024Abril</v>
      </c>
      <c r="D17" s="34">
        <v>113.71</v>
      </c>
      <c r="E17" s="35">
        <v>1.2699999999999999E-2</v>
      </c>
      <c r="F17" s="35">
        <v>2.75E-2</v>
      </c>
      <c r="G17" s="35">
        <v>1.7899999999999999E-2</v>
      </c>
      <c r="H17" s="5">
        <f>SUM(E17:$E$40)</f>
        <v>2.6499999999999999E-2</v>
      </c>
    </row>
    <row r="18" spans="1:8" ht="20.100000000000001" customHeight="1" x14ac:dyDescent="0.25">
      <c r="A18" s="30">
        <v>2024</v>
      </c>
      <c r="B18" s="30" t="s">
        <v>16</v>
      </c>
      <c r="C18" s="38" t="str">
        <f t="shared" si="0"/>
        <v>2024Mayo</v>
      </c>
      <c r="D18" s="34">
        <v>113.58</v>
      </c>
      <c r="E18" s="35">
        <v>-1.1999999999999999E-3</v>
      </c>
      <c r="F18" s="35">
        <v>2.53E-2</v>
      </c>
      <c r="G18" s="35">
        <v>1.67E-2</v>
      </c>
      <c r="H18" s="5">
        <f>SUM(E18:$E$40)</f>
        <v>1.3799999999999998E-2</v>
      </c>
    </row>
    <row r="19" spans="1:8" ht="20.100000000000001" customHeight="1" x14ac:dyDescent="0.25">
      <c r="A19" s="30">
        <v>2024</v>
      </c>
      <c r="B19" s="30" t="s">
        <v>17</v>
      </c>
      <c r="C19" s="38" t="str">
        <f t="shared" si="0"/>
        <v>2024Junio</v>
      </c>
      <c r="D19" s="34">
        <v>112.49</v>
      </c>
      <c r="E19" s="35">
        <v>-9.4999999999999998E-3</v>
      </c>
      <c r="F19" s="35">
        <v>1.18E-2</v>
      </c>
      <c r="G19" s="35">
        <v>7.0000000000000001E-3</v>
      </c>
      <c r="H19" s="5">
        <f>SUM(E19:$E$40)</f>
        <v>1.4999999999999998E-2</v>
      </c>
    </row>
    <row r="20" spans="1:8" ht="20.100000000000001" customHeight="1" x14ac:dyDescent="0.25">
      <c r="A20" s="30">
        <v>2024</v>
      </c>
      <c r="B20" s="30" t="s">
        <v>1</v>
      </c>
      <c r="C20" s="38" t="str">
        <f t="shared" si="0"/>
        <v>2024Julio</v>
      </c>
      <c r="D20" s="32">
        <v>113.54</v>
      </c>
      <c r="E20" s="33">
        <v>9.2999999999999992E-3</v>
      </c>
      <c r="F20" s="33">
        <v>1.5699999999999999E-2</v>
      </c>
      <c r="G20" s="33">
        <v>1.6299999999999999E-2</v>
      </c>
      <c r="H20" s="5">
        <f>SUM(E20:$E$40)</f>
        <v>2.4499999999999997E-2</v>
      </c>
    </row>
    <row r="21" spans="1:8" ht="20.100000000000001" customHeight="1" x14ac:dyDescent="0.25">
      <c r="A21" s="30">
        <v>2024</v>
      </c>
      <c r="B21" s="30" t="s">
        <v>7</v>
      </c>
      <c r="C21" s="38" t="str">
        <f t="shared" si="0"/>
        <v>2024Agosto</v>
      </c>
      <c r="D21" s="32">
        <v>113.79</v>
      </c>
      <c r="E21" s="35">
        <v>2.2000000000000001E-3</v>
      </c>
      <c r="F21" s="35">
        <v>1.2800000000000001E-2</v>
      </c>
      <c r="G21" s="35">
        <v>1.8499999999999999E-2</v>
      </c>
      <c r="H21" s="5">
        <f>SUM(E21:$E$40)</f>
        <v>1.52E-2</v>
      </c>
    </row>
    <row r="22" spans="1:8" ht="20.100000000000001" customHeight="1" x14ac:dyDescent="0.25">
      <c r="A22" s="30">
        <v>2024</v>
      </c>
      <c r="B22" s="30" t="s">
        <v>8</v>
      </c>
      <c r="C22" s="38" t="str">
        <f t="shared" si="0"/>
        <v>2024Septiembre</v>
      </c>
      <c r="D22" s="32">
        <v>113.99</v>
      </c>
      <c r="E22" s="35">
        <v>1.8E-3</v>
      </c>
      <c r="F22" s="35">
        <v>1.4200000000000001E-2</v>
      </c>
      <c r="G22" s="35">
        <v>2.0299999999999999E-2</v>
      </c>
      <c r="H22" s="5">
        <f>SUM(E22:$E$40)</f>
        <v>1.2999999999999999E-2</v>
      </c>
    </row>
    <row r="23" spans="1:8" ht="20.100000000000001" customHeight="1" x14ac:dyDescent="0.25">
      <c r="A23" s="30">
        <v>2024</v>
      </c>
      <c r="B23" s="30" t="s">
        <v>9</v>
      </c>
      <c r="C23" s="38" t="str">
        <f t="shared" si="0"/>
        <v>2024Octubre</v>
      </c>
      <c r="D23" s="32">
        <v>113.72</v>
      </c>
      <c r="E23" s="35">
        <v>-2.3999999999999998E-3</v>
      </c>
      <c r="F23" s="35">
        <v>1.3599999999999999E-2</v>
      </c>
      <c r="G23" s="35">
        <v>1.7899999999999999E-2</v>
      </c>
      <c r="H23" s="5">
        <f>SUM(E23:$E$40)</f>
        <v>1.1199999999999996E-2</v>
      </c>
    </row>
    <row r="24" spans="1:8" ht="20.100000000000001" customHeight="1" x14ac:dyDescent="0.25">
      <c r="A24" s="30">
        <v>2024</v>
      </c>
      <c r="B24" s="30" t="s">
        <v>10</v>
      </c>
      <c r="C24" s="38" t="str">
        <f t="shared" si="0"/>
        <v>2024Noviembre</v>
      </c>
      <c r="D24" s="34">
        <v>113.42</v>
      </c>
      <c r="E24" s="35">
        <v>-2.5999999999999999E-3</v>
      </c>
      <c r="F24" s="35">
        <v>1.5100000000000001E-2</v>
      </c>
      <c r="G24" s="35">
        <v>1.5299999999999999E-2</v>
      </c>
      <c r="H24" s="5">
        <f>SUM(E24:$E$40)</f>
        <v>1.3599999999999999E-2</v>
      </c>
    </row>
    <row r="25" spans="1:8" ht="20.100000000000001" customHeight="1" x14ac:dyDescent="0.25">
      <c r="A25" s="30">
        <v>2024</v>
      </c>
      <c r="B25" s="30" t="s">
        <v>11</v>
      </c>
      <c r="C25" s="38" t="str">
        <f t="shared" si="0"/>
        <v>2024Diciembre</v>
      </c>
      <c r="D25" s="34">
        <v>112.31</v>
      </c>
      <c r="E25" s="35">
        <v>-9.9000000000000008E-3</v>
      </c>
      <c r="F25" s="35">
        <v>5.3E-3</v>
      </c>
      <c r="G25" s="35">
        <v>5.3E-3</v>
      </c>
      <c r="H25" s="5">
        <f>SUM(E25:$E$40)</f>
        <v>1.6199999999999999E-2</v>
      </c>
    </row>
    <row r="26" spans="1:8" ht="20.100000000000001" customHeight="1" x14ac:dyDescent="0.25">
      <c r="A26" s="30">
        <v>2025</v>
      </c>
      <c r="B26" s="30" t="s">
        <v>12</v>
      </c>
      <c r="C26" s="38" t="str">
        <f t="shared" si="0"/>
        <v>2025Enero</v>
      </c>
      <c r="D26" s="34">
        <v>112.14</v>
      </c>
      <c r="E26" s="35">
        <v>-1.5E-3</v>
      </c>
      <c r="F26" s="35">
        <v>2.5999999999999999E-3</v>
      </c>
      <c r="G26" s="35">
        <v>-1.5E-3</v>
      </c>
      <c r="H26" s="5">
        <f>SUM(E26:$E$40)</f>
        <v>2.6100000000000002E-2</v>
      </c>
    </row>
    <row r="27" spans="1:8" ht="20.100000000000001" customHeight="1" x14ac:dyDescent="0.25">
      <c r="A27" s="30">
        <v>2025</v>
      </c>
      <c r="B27" s="30" t="s">
        <v>13</v>
      </c>
      <c r="C27" s="38" t="str">
        <f t="shared" si="0"/>
        <v>2025Febrero</v>
      </c>
      <c r="D27" s="34">
        <v>112.24</v>
      </c>
      <c r="E27" s="35">
        <v>8.9999999999999998E-4</v>
      </c>
      <c r="F27" s="35">
        <v>2.5000000000000001E-3</v>
      </c>
      <c r="G27" s="35">
        <v>-5.9999999999999995E-4</v>
      </c>
      <c r="H27" s="5">
        <f>SUM(E27:$E$40)</f>
        <v>2.7599999999999996E-2</v>
      </c>
    </row>
    <row r="28" spans="1:8" ht="20.100000000000001" customHeight="1" x14ac:dyDescent="0.25">
      <c r="A28" s="30">
        <v>2025</v>
      </c>
      <c r="B28" s="30" t="s">
        <v>14</v>
      </c>
      <c r="C28" s="38" t="str">
        <f t="shared" si="0"/>
        <v>2025Marzo</v>
      </c>
      <c r="D28" s="34">
        <v>112.63</v>
      </c>
      <c r="E28" s="35">
        <v>3.5000000000000001E-3</v>
      </c>
      <c r="F28" s="35">
        <v>3.0999999999999999E-3</v>
      </c>
      <c r="G28" s="35">
        <v>2.8999999999999998E-3</v>
      </c>
      <c r="H28" s="5">
        <f>SUM(E28:$E$40)</f>
        <v>2.6699999999999998E-2</v>
      </c>
    </row>
    <row r="29" spans="1:8" ht="20.100000000000001" customHeight="1" x14ac:dyDescent="0.25">
      <c r="A29" s="30">
        <v>2025</v>
      </c>
      <c r="B29" s="30" t="s">
        <v>15</v>
      </c>
      <c r="C29" s="38" t="str">
        <f t="shared" si="0"/>
        <v>2025Abril</v>
      </c>
      <c r="D29" s="34">
        <v>112.93</v>
      </c>
      <c r="E29" s="35">
        <v>2.7000000000000001E-3</v>
      </c>
      <c r="F29" s="35">
        <v>-6.8999999999999999E-3</v>
      </c>
      <c r="G29" s="35">
        <v>5.4999999999999997E-3</v>
      </c>
      <c r="H29" s="5">
        <f>SUM(E29:$E$40)</f>
        <v>2.3200000000000002E-2</v>
      </c>
    </row>
    <row r="30" spans="1:8" ht="20.100000000000001" customHeight="1" x14ac:dyDescent="0.25">
      <c r="A30" s="30">
        <v>2025</v>
      </c>
      <c r="B30" s="30" t="s">
        <v>16</v>
      </c>
      <c r="C30" s="38" t="str">
        <f t="shared" ref="C30" si="1">CONCATENATE(A30,B30)</f>
        <v>2025Mayo</v>
      </c>
      <c r="D30" s="36">
        <v>114.1</v>
      </c>
      <c r="E30" s="35">
        <v>1.03E-2</v>
      </c>
      <c r="F30" s="35">
        <v>4.5999999999999999E-3</v>
      </c>
      <c r="G30" s="35">
        <v>1.5900000000000001E-2</v>
      </c>
      <c r="H30" s="5">
        <f>SUM(E30:$E$40)</f>
        <v>2.0499999999999997E-2</v>
      </c>
    </row>
    <row r="31" spans="1:8" ht="19.5" customHeight="1" x14ac:dyDescent="0.25">
      <c r="A31" s="30">
        <v>2025</v>
      </c>
      <c r="B31" s="30" t="s">
        <v>17</v>
      </c>
      <c r="C31" s="38" t="str">
        <f t="shared" ref="C31" si="2">CONCATENATE(A31,B31)</f>
        <v>2025Junio</v>
      </c>
      <c r="D31" s="36">
        <v>114.16</v>
      </c>
      <c r="E31" s="35">
        <v>5.9999999999999995E-4</v>
      </c>
      <c r="F31" s="35">
        <v>1.4800000000000001E-2</v>
      </c>
      <c r="G31" s="35">
        <v>1.6500000000000001E-2</v>
      </c>
      <c r="H31" s="5">
        <f>SUM(E31:$E$40)</f>
        <v>1.0200000000000001E-2</v>
      </c>
    </row>
    <row r="32" spans="1:8" ht="19.5" customHeight="1" x14ac:dyDescent="0.25">
      <c r="A32" s="30">
        <v>2025</v>
      </c>
      <c r="B32" s="30" t="s">
        <v>1</v>
      </c>
      <c r="C32" s="38" t="str">
        <f t="shared" ref="C32" si="3">CONCATENATE(A32,B32)</f>
        <v>2025Julio</v>
      </c>
      <c r="D32" s="36">
        <v>114.36</v>
      </c>
      <c r="E32" s="35">
        <v>1.6999999999999999E-3</v>
      </c>
      <c r="F32" s="35">
        <v>7.1999999999999998E-3</v>
      </c>
      <c r="G32" s="35">
        <v>1.83E-2</v>
      </c>
      <c r="H32" s="5">
        <f>SUM(E32:$E$40)</f>
        <v>9.5999999999999992E-3</v>
      </c>
    </row>
    <row r="33" spans="1:8" ht="22.5" customHeight="1" x14ac:dyDescent="0.25">
      <c r="A33" s="30">
        <v>2025</v>
      </c>
      <c r="B33" s="30" t="s">
        <v>7</v>
      </c>
      <c r="C33" s="38" t="str">
        <f t="shared" ref="C33" si="4">CONCATENATE(A33,B33)</f>
        <v>2025Agosto</v>
      </c>
      <c r="D33" s="36">
        <v>114.71</v>
      </c>
      <c r="E33" s="35">
        <v>3.0999999999999999E-3</v>
      </c>
      <c r="F33" s="35">
        <v>8.0999999999999996E-3</v>
      </c>
      <c r="G33" s="35">
        <v>2.1399999999999999E-2</v>
      </c>
      <c r="H33" s="5">
        <f>SUM(E33:$E$40)</f>
        <v>7.899999999999999E-3</v>
      </c>
    </row>
    <row r="34" spans="1:8" ht="20.25" customHeight="1" x14ac:dyDescent="0.25">
      <c r="A34" s="30">
        <v>2025</v>
      </c>
      <c r="B34" s="30" t="s">
        <v>8</v>
      </c>
      <c r="C34" s="38" t="str">
        <f t="shared" ref="C34" si="5">CONCATENATE(A34,B34)</f>
        <v>2025Septiembre</v>
      </c>
      <c r="D34" s="36">
        <v>114.81</v>
      </c>
      <c r="E34" s="35">
        <v>8.0000000000000004E-4</v>
      </c>
      <c r="F34" s="35">
        <v>7.1999999999999998E-3</v>
      </c>
      <c r="G34" s="35">
        <v>2.23E-2</v>
      </c>
      <c r="H34" s="5">
        <f>SUM(E34:$E$40)</f>
        <v>4.7999999999999996E-3</v>
      </c>
    </row>
    <row r="35" spans="1:8" x14ac:dyDescent="0.25">
      <c r="A35" s="30">
        <v>2025</v>
      </c>
      <c r="B35" s="30" t="s">
        <v>9</v>
      </c>
      <c r="C35" s="38" t="str">
        <f>CONCATENATE(A35,B35)</f>
        <v>2025Octubre</v>
      </c>
      <c r="D35" s="36">
        <v>115.13</v>
      </c>
      <c r="E35" s="35">
        <v>2.8E-3</v>
      </c>
      <c r="F35" s="37">
        <v>1.24E-2</v>
      </c>
      <c r="G35" s="37">
        <v>2.5099999999999997E-2</v>
      </c>
      <c r="H35" s="5">
        <f>SUM(E35:$E$40)</f>
        <v>4.0000000000000001E-3</v>
      </c>
    </row>
    <row r="36" spans="1:8" x14ac:dyDescent="0.25">
      <c r="A36" s="30">
        <v>2025</v>
      </c>
      <c r="B36" s="30" t="s">
        <v>10</v>
      </c>
      <c r="C36" s="38" t="str">
        <f t="shared" ref="C36:C37" si="6">CONCATENATE(A36,B36)</f>
        <v>2025Noviembre</v>
      </c>
      <c r="D36" s="36">
        <v>114.62</v>
      </c>
      <c r="E36" s="35">
        <v>-4.4000000000000003E-3</v>
      </c>
      <c r="F36" s="37">
        <v>1.0500000000000001E-2</v>
      </c>
      <c r="G36" s="37">
        <v>2.06E-2</v>
      </c>
      <c r="H36" s="5">
        <f>SUM(E36:$E$40)</f>
        <v>1.1999999999999995E-3</v>
      </c>
    </row>
    <row r="37" spans="1:8" x14ac:dyDescent="0.25">
      <c r="A37" s="30">
        <v>2025</v>
      </c>
      <c r="B37" s="30" t="s">
        <v>11</v>
      </c>
      <c r="C37" s="38" t="str">
        <f t="shared" si="6"/>
        <v>2025Diciembre</v>
      </c>
      <c r="D37" s="36">
        <v>114.46</v>
      </c>
      <c r="E37" s="35">
        <v>-1.4E-3</v>
      </c>
      <c r="F37" s="37">
        <v>1.9099999999999999E-2</v>
      </c>
      <c r="G37" s="37">
        <v>1.9099999999999999E-2</v>
      </c>
      <c r="H37" s="5">
        <f>SUM(E37:$E$40)</f>
        <v>5.5999999999999991E-3</v>
      </c>
    </row>
    <row r="38" spans="1:8" x14ac:dyDescent="0.25">
      <c r="A38" s="30">
        <v>2026</v>
      </c>
      <c r="B38" s="30" t="s">
        <v>12</v>
      </c>
      <c r="C38" s="38" t="str">
        <f t="shared" ref="C38:C46" si="7">CONCATENATE(A38,B38)</f>
        <v>2026Enero</v>
      </c>
      <c r="D38" s="36">
        <v>114.88</v>
      </c>
      <c r="E38" s="35">
        <v>3.7000000000000002E-3</v>
      </c>
      <c r="F38" s="37">
        <v>2.4400000000000002E-2</v>
      </c>
      <c r="G38" s="37">
        <v>3.7000000000000002E-3</v>
      </c>
      <c r="H38" s="5">
        <f>SUM(E38:$E$40)</f>
        <v>6.9999999999999993E-3</v>
      </c>
    </row>
    <row r="39" spans="1:8" x14ac:dyDescent="0.25">
      <c r="A39" s="30">
        <v>2026</v>
      </c>
      <c r="B39" s="30" t="s">
        <v>13</v>
      </c>
      <c r="C39" s="38" t="str">
        <f t="shared" si="7"/>
        <v>2026Febrero</v>
      </c>
      <c r="D39" s="36">
        <v>115.11</v>
      </c>
      <c r="E39" s="35">
        <v>2.0999999999999999E-3</v>
      </c>
      <c r="F39" s="37">
        <v>2.5600000000000001E-2</v>
      </c>
      <c r="G39" s="37">
        <v>5.7000000000000002E-3</v>
      </c>
      <c r="H39" s="5">
        <f>SUM(E39:$E$40)</f>
        <v>3.3E-3</v>
      </c>
    </row>
    <row r="40" spans="1:8" x14ac:dyDescent="0.25">
      <c r="A40" s="30">
        <v>2026</v>
      </c>
      <c r="B40" s="30" t="s">
        <v>14</v>
      </c>
      <c r="C40" s="38" t="str">
        <f t="shared" si="7"/>
        <v>2026Marzo</v>
      </c>
      <c r="D40" s="36">
        <v>115.26</v>
      </c>
      <c r="E40" s="35">
        <v>1.1999999999999999E-3</v>
      </c>
      <c r="F40" s="37">
        <v>2.3300000000000001E-2</v>
      </c>
      <c r="G40" s="37">
        <v>7.0000000000000001E-3</v>
      </c>
      <c r="H40" s="5">
        <f>SUM(E40:$E$40)</f>
        <v>1.1999999999999999E-3</v>
      </c>
    </row>
    <row r="41" spans="1:8" x14ac:dyDescent="0.25">
      <c r="A41" s="30">
        <v>2026</v>
      </c>
      <c r="B41" s="30" t="s">
        <v>15</v>
      </c>
      <c r="C41" s="38" t="str">
        <f t="shared" si="7"/>
        <v>2026Abril</v>
      </c>
      <c r="D41" s="36"/>
      <c r="E41" s="35"/>
      <c r="F41" s="37"/>
      <c r="G41" s="37"/>
      <c r="H41" s="5"/>
    </row>
    <row r="42" spans="1:8" x14ac:dyDescent="0.25">
      <c r="A42" s="30">
        <v>2026</v>
      </c>
      <c r="B42" s="30" t="s">
        <v>16</v>
      </c>
      <c r="C42" s="38" t="str">
        <f t="shared" si="7"/>
        <v>2026Mayo</v>
      </c>
      <c r="D42" s="36"/>
      <c r="E42" s="35"/>
      <c r="F42" s="37"/>
      <c r="G42" s="37"/>
      <c r="H42" s="5"/>
    </row>
    <row r="43" spans="1:8" x14ac:dyDescent="0.25">
      <c r="A43" s="30">
        <v>2026</v>
      </c>
      <c r="B43" s="30" t="s">
        <v>17</v>
      </c>
      <c r="C43" s="38" t="str">
        <f t="shared" si="7"/>
        <v>2026Junio</v>
      </c>
      <c r="D43" s="36"/>
      <c r="E43" s="35"/>
      <c r="F43" s="37"/>
      <c r="G43" s="37"/>
      <c r="H43" s="5"/>
    </row>
    <row r="44" spans="1:8" x14ac:dyDescent="0.25">
      <c r="A44" s="30">
        <v>2026</v>
      </c>
      <c r="B44" s="30" t="s">
        <v>1</v>
      </c>
      <c r="C44" s="38" t="str">
        <f t="shared" si="7"/>
        <v>2026Julio</v>
      </c>
      <c r="D44" s="36"/>
      <c r="E44" s="35"/>
      <c r="F44" s="37"/>
      <c r="G44" s="37"/>
      <c r="H44" s="5"/>
    </row>
    <row r="45" spans="1:8" x14ac:dyDescent="0.25">
      <c r="A45" s="30">
        <v>2026</v>
      </c>
      <c r="B45" s="30" t="s">
        <v>7</v>
      </c>
      <c r="C45" s="38" t="str">
        <f t="shared" si="7"/>
        <v>2026Agosto</v>
      </c>
      <c r="D45" s="36"/>
      <c r="E45" s="35"/>
      <c r="F45" s="37"/>
      <c r="G45" s="37"/>
      <c r="H45" s="5"/>
    </row>
    <row r="46" spans="1:8" x14ac:dyDescent="0.25">
      <c r="A46" s="30">
        <v>2026</v>
      </c>
      <c r="B46" s="30" t="s">
        <v>8</v>
      </c>
      <c r="C46" s="38" t="str">
        <f t="shared" si="7"/>
        <v>2026Septiembre</v>
      </c>
      <c r="D46" s="36"/>
      <c r="E46" s="35"/>
      <c r="F46" s="37"/>
      <c r="G46" s="37"/>
      <c r="H46" s="5"/>
    </row>
    <row r="47" spans="1:8" x14ac:dyDescent="0.25">
      <c r="A47" s="30">
        <v>2026</v>
      </c>
      <c r="B47" s="30" t="s">
        <v>9</v>
      </c>
      <c r="C47" s="38" t="str">
        <f t="shared" ref="C47:C49" si="8">CONCATENATE(A47,B47)</f>
        <v>2026Octubre</v>
      </c>
      <c r="D47" s="36"/>
      <c r="E47" s="35"/>
      <c r="F47" s="37"/>
      <c r="G47" s="37"/>
      <c r="H47" s="5"/>
    </row>
    <row r="48" spans="1:8" x14ac:dyDescent="0.25">
      <c r="A48" s="30">
        <v>2026</v>
      </c>
      <c r="B48" s="30" t="s">
        <v>10</v>
      </c>
      <c r="C48" s="38" t="str">
        <f t="shared" si="8"/>
        <v>2026Noviembre</v>
      </c>
      <c r="D48" s="36"/>
      <c r="E48" s="35"/>
      <c r="F48" s="37"/>
      <c r="G48" s="37"/>
      <c r="H48" s="5"/>
    </row>
    <row r="49" spans="1:8" x14ac:dyDescent="0.25">
      <c r="A49" s="30">
        <v>2026</v>
      </c>
      <c r="B49" s="30" t="s">
        <v>11</v>
      </c>
      <c r="C49" s="38" t="str">
        <f t="shared" si="8"/>
        <v>2026Diciembre</v>
      </c>
      <c r="D49" s="36"/>
      <c r="E49" s="35"/>
      <c r="F49" s="37"/>
      <c r="G49" s="37"/>
      <c r="H49" s="5"/>
    </row>
  </sheetData>
  <sheetProtection algorithmName="SHA-512" hashValue="BrqV9EbOjAy0dill60GUSYkK6VG1UHa6U5Xjs8LfLyUYK4LJDOGTajzQ32r6nnU19I2OrJmezK9jBPHlt0fFog==" saltValue="W08/jDXB58RHojHVg94EtQ==" spinCount="100000" sheet="1" objects="1" scenarios="1"/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13"/>
  <sheetViews>
    <sheetView workbookViewId="0">
      <selection activeCell="D11" sqref="D11"/>
    </sheetView>
  </sheetViews>
  <sheetFormatPr baseColWidth="10" defaultColWidth="11.42578125" defaultRowHeight="15" x14ac:dyDescent="0.25"/>
  <sheetData>
    <row r="1" spans="1:2" x14ac:dyDescent="0.25">
      <c r="A1" t="s">
        <v>6</v>
      </c>
      <c r="B1" t="s">
        <v>2</v>
      </c>
    </row>
    <row r="2" spans="1:2" x14ac:dyDescent="0.25">
      <c r="A2" s="19"/>
      <c r="B2" t="s">
        <v>12</v>
      </c>
    </row>
    <row r="3" spans="1:2" x14ac:dyDescent="0.25">
      <c r="A3" s="19"/>
      <c r="B3" t="s">
        <v>13</v>
      </c>
    </row>
    <row r="4" spans="1:2" x14ac:dyDescent="0.25">
      <c r="A4" s="19">
        <v>2022</v>
      </c>
      <c r="B4" t="s">
        <v>14</v>
      </c>
    </row>
    <row r="5" spans="1:2" x14ac:dyDescent="0.25">
      <c r="A5" s="19">
        <v>2023</v>
      </c>
      <c r="B5" t="s">
        <v>15</v>
      </c>
    </row>
    <row r="6" spans="1:2" x14ac:dyDescent="0.25">
      <c r="A6" s="19">
        <v>2024</v>
      </c>
      <c r="B6" t="s">
        <v>16</v>
      </c>
    </row>
    <row r="7" spans="1:2" x14ac:dyDescent="0.25">
      <c r="B7" t="s">
        <v>17</v>
      </c>
    </row>
    <row r="8" spans="1:2" x14ac:dyDescent="0.25">
      <c r="B8" t="s">
        <v>1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x14ac:dyDescent="0.25">
      <c r="B11" t="s">
        <v>9</v>
      </c>
    </row>
    <row r="12" spans="1:2" x14ac:dyDescent="0.25">
      <c r="B12" t="s">
        <v>10</v>
      </c>
    </row>
    <row r="13" spans="1:2" x14ac:dyDescent="0.25">
      <c r="B1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"/>
  <sheetViews>
    <sheetView workbookViewId="0">
      <selection activeCell="E27" sqref="E27"/>
    </sheetView>
  </sheetViews>
  <sheetFormatPr baseColWidth="10" defaultRowHeight="15" x14ac:dyDescent="0.25"/>
  <sheetData>
    <row r="1" spans="1:1" x14ac:dyDescent="0.25">
      <c r="A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de Cálculo</vt:lpstr>
      <vt:lpstr>Inflación</vt:lpstr>
      <vt:lpstr>Hoja1</vt:lpstr>
      <vt:lpstr>Hoja2</vt:lpstr>
      <vt:lpstr>'Tabla de Cálculo'!Área_de_impresión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Riofrio</dc:creator>
  <cp:lastModifiedBy>Maria Cristina Andrade Yánez</cp:lastModifiedBy>
  <cp:lastPrinted>2023-02-08T20:07:45Z</cp:lastPrinted>
  <dcterms:created xsi:type="dcterms:W3CDTF">2016-09-07T19:27:27Z</dcterms:created>
  <dcterms:modified xsi:type="dcterms:W3CDTF">2026-04-07T18:46:27Z</dcterms:modified>
</cp:coreProperties>
</file>